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_Centr\Desktop\база сайта\узбекский\Футер\"/>
    </mc:Choice>
  </mc:AlternateContent>
  <bookViews>
    <workbookView xWindow="0" yWindow="0" windowWidth="28800" windowHeight="12300"/>
  </bookViews>
  <sheets>
    <sheet name="январь-ноябрь 19 г. кол" sheetId="7" r:id="rId1"/>
    <sheet name="экспорт" sheetId="10" r:id="rId2"/>
  </sheets>
  <definedNames>
    <definedName name="_xlnm.Print_Area" localSheetId="1">экспорт!$A$1:$O$18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0" l="1"/>
  <c r="C5" i="10" s="1"/>
  <c r="AO8" i="7" l="1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5" i="7"/>
  <c r="AO56" i="7"/>
  <c r="AO57" i="7"/>
  <c r="AO59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7" i="7"/>
  <c r="AO88" i="7"/>
  <c r="AO89" i="7"/>
  <c r="AO90" i="7"/>
  <c r="AO91" i="7"/>
  <c r="AO92" i="7"/>
  <c r="AO93" i="7"/>
  <c r="AO94" i="7"/>
  <c r="AO95" i="7"/>
  <c r="AO96" i="7"/>
  <c r="AO102" i="7"/>
  <c r="AO107" i="7"/>
  <c r="AO117" i="7"/>
  <c r="AO120" i="7"/>
  <c r="AO126" i="7"/>
  <c r="AO127" i="7"/>
  <c r="AO128" i="7"/>
  <c r="AO132" i="7"/>
  <c r="AO134" i="7"/>
  <c r="AO135" i="7"/>
  <c r="AO136" i="7"/>
  <c r="AO137" i="7"/>
  <c r="AO139" i="7"/>
  <c r="AO144" i="7"/>
  <c r="AO149" i="7"/>
  <c r="AO150" i="7"/>
  <c r="AO158" i="7"/>
  <c r="AO161" i="7"/>
  <c r="AO165" i="7"/>
  <c r="AO171" i="7"/>
  <c r="AO173" i="7"/>
  <c r="AO175" i="7"/>
  <c r="AO178" i="7"/>
  <c r="AO179" i="7"/>
  <c r="AO182" i="7"/>
  <c r="AO183" i="7"/>
  <c r="AO184" i="7"/>
  <c r="AO193" i="7"/>
  <c r="AO195" i="7"/>
  <c r="AO5" i="7"/>
  <c r="AO6" i="7"/>
  <c r="AO7" i="7"/>
  <c r="AN6" i="7" l="1"/>
  <c r="AN94" i="7"/>
  <c r="AN17" i="7" s="1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6" i="7"/>
  <c r="P15" i="7"/>
  <c r="P14" i="7"/>
  <c r="P13" i="7"/>
  <c r="P12" i="7"/>
  <c r="P11" i="7"/>
  <c r="P10" i="7"/>
  <c r="P9" i="7"/>
  <c r="P8" i="7"/>
  <c r="P7" i="7"/>
  <c r="AN5" i="7" l="1"/>
  <c r="H18" i="10"/>
  <c r="H17" i="10"/>
  <c r="H16" i="10"/>
  <c r="H15" i="10"/>
  <c r="H14" i="10"/>
  <c r="H13" i="10"/>
  <c r="H12" i="10"/>
  <c r="H10" i="10"/>
  <c r="H9" i="10"/>
  <c r="H8" i="10"/>
  <c r="H7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J18" i="10"/>
  <c r="J17" i="10"/>
  <c r="L17" i="10" s="1"/>
  <c r="J16" i="10"/>
  <c r="J15" i="10"/>
  <c r="L15" i="10" s="1"/>
  <c r="J14" i="10"/>
  <c r="J13" i="10"/>
  <c r="L13" i="10" s="1"/>
  <c r="J12" i="10"/>
  <c r="J8" i="10"/>
  <c r="L8" i="10" s="1"/>
  <c r="J9" i="10"/>
  <c r="L9" i="10" s="1"/>
  <c r="J10" i="10"/>
  <c r="L10" i="10" s="1"/>
  <c r="J7" i="10"/>
  <c r="L7" i="10" s="1"/>
  <c r="J11" i="10"/>
  <c r="L11" i="10" s="1"/>
  <c r="C11" i="10"/>
  <c r="K18" i="10"/>
  <c r="L18" i="10" s="1"/>
  <c r="K17" i="10"/>
  <c r="K16" i="10"/>
  <c r="L16" i="10" s="1"/>
  <c r="K15" i="10"/>
  <c r="K14" i="10"/>
  <c r="L14" i="10" s="1"/>
  <c r="K13" i="10"/>
  <c r="K12" i="10"/>
  <c r="K11" i="10" s="1"/>
  <c r="K8" i="10"/>
  <c r="K9" i="10"/>
  <c r="K10" i="10"/>
  <c r="K7" i="10"/>
  <c r="D11" i="10"/>
  <c r="N18" i="10"/>
  <c r="N17" i="10"/>
  <c r="N16" i="10"/>
  <c r="N15" i="10"/>
  <c r="N14" i="10"/>
  <c r="N13" i="10"/>
  <c r="N12" i="10"/>
  <c r="N8" i="10"/>
  <c r="N9" i="10"/>
  <c r="N10" i="10"/>
  <c r="N7" i="10"/>
  <c r="G11" i="10"/>
  <c r="F11" i="10"/>
  <c r="H11" i="10" s="1"/>
  <c r="D6" i="10"/>
  <c r="G6" i="10"/>
  <c r="G5" i="10" s="1"/>
  <c r="N11" i="10" l="1"/>
  <c r="L12" i="10"/>
  <c r="K6" i="10"/>
  <c r="J6" i="10"/>
  <c r="E6" i="10"/>
  <c r="K5" i="10"/>
  <c r="D5" i="10"/>
  <c r="N6" i="10"/>
  <c r="E5" i="10"/>
  <c r="F5" i="10"/>
  <c r="H5" i="10" s="1"/>
  <c r="F6" i="10"/>
  <c r="H6" i="10" s="1"/>
  <c r="M18" i="10"/>
  <c r="O18" i="10" s="1"/>
  <c r="M17" i="10"/>
  <c r="O17" i="10" s="1"/>
  <c r="M16" i="10"/>
  <c r="O16" i="10" s="1"/>
  <c r="M15" i="10"/>
  <c r="O15" i="10" s="1"/>
  <c r="M14" i="10"/>
  <c r="O14" i="10" s="1"/>
  <c r="M13" i="10"/>
  <c r="O13" i="10" s="1"/>
  <c r="M12" i="10"/>
  <c r="O12" i="10" s="1"/>
  <c r="M10" i="10"/>
  <c r="O10" i="10" s="1"/>
  <c r="M9" i="10"/>
  <c r="O9" i="10" s="1"/>
  <c r="M8" i="10"/>
  <c r="O8" i="10" s="1"/>
  <c r="M7" i="10"/>
  <c r="O7" i="10" s="1"/>
  <c r="N5" i="10" l="1"/>
  <c r="J5" i="10"/>
  <c r="L5" i="10" s="1"/>
  <c r="L6" i="10"/>
  <c r="M6" i="10"/>
  <c r="M11" i="10"/>
  <c r="O11" i="10" s="1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18" i="7"/>
  <c r="C16" i="7"/>
  <c r="C15" i="7"/>
  <c r="C14" i="7"/>
  <c r="C13" i="7"/>
  <c r="C12" i="7"/>
  <c r="C11" i="7"/>
  <c r="C10" i="7"/>
  <c r="C9" i="7"/>
  <c r="C8" i="7"/>
  <c r="C7" i="7"/>
  <c r="O6" i="10" l="1"/>
  <c r="M5" i="10"/>
  <c r="O5" i="10" s="1"/>
  <c r="U54" i="7" l="1"/>
  <c r="W54" i="7"/>
  <c r="AL6" i="7"/>
  <c r="AJ6" i="7"/>
  <c r="AL94" i="7"/>
  <c r="AL17" i="7" s="1"/>
  <c r="AJ94" i="7" l="1"/>
  <c r="AJ17" i="7" s="1"/>
  <c r="AM195" i="7"/>
  <c r="AM193" i="7"/>
  <c r="AM190" i="7"/>
  <c r="AM184" i="7"/>
  <c r="AM183" i="7"/>
  <c r="AM179" i="7"/>
  <c r="AM178" i="7"/>
  <c r="AM175" i="7"/>
  <c r="AM173" i="7"/>
  <c r="AM165" i="7"/>
  <c r="AM164" i="7"/>
  <c r="AM161" i="7"/>
  <c r="AM158" i="7"/>
  <c r="AM151" i="7"/>
  <c r="AM150" i="7"/>
  <c r="AM144" i="7"/>
  <c r="AM141" i="7"/>
  <c r="AM137" i="7"/>
  <c r="AM136" i="7"/>
  <c r="AM135" i="7"/>
  <c r="AM134" i="7"/>
  <c r="AM132" i="7"/>
  <c r="AM128" i="7"/>
  <c r="AM127" i="7"/>
  <c r="AM120" i="7"/>
  <c r="AM117" i="7"/>
  <c r="AM111" i="7"/>
  <c r="AM107" i="7"/>
  <c r="AM102" i="7"/>
  <c r="AM96" i="7"/>
  <c r="AM95" i="7"/>
  <c r="AM93" i="7"/>
  <c r="AM92" i="7"/>
  <c r="AM91" i="7"/>
  <c r="AM90" i="7"/>
  <c r="AM89" i="7"/>
  <c r="AM88" i="7"/>
  <c r="AM87" i="7"/>
  <c r="AM85" i="7"/>
  <c r="AM84" i="7"/>
  <c r="AM83" i="7"/>
  <c r="AM82" i="7"/>
  <c r="AM81" i="7"/>
  <c r="AM80" i="7"/>
  <c r="AM79" i="7"/>
  <c r="AM78" i="7"/>
  <c r="AM77" i="7"/>
  <c r="AM76" i="7"/>
  <c r="AM75" i="7"/>
  <c r="AM74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59" i="7"/>
  <c r="AM57" i="7"/>
  <c r="AM56" i="7"/>
  <c r="AM55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7" i="7"/>
  <c r="AM26" i="7"/>
  <c r="AM25" i="7"/>
  <c r="AM24" i="7"/>
  <c r="AM23" i="7"/>
  <c r="AM22" i="7"/>
  <c r="AM21" i="7"/>
  <c r="AM20" i="7"/>
  <c r="AM19" i="7"/>
  <c r="AM18" i="7"/>
  <c r="AM16" i="7"/>
  <c r="AM15" i="7"/>
  <c r="AM14" i="7"/>
  <c r="AM13" i="7"/>
  <c r="AM12" i="7"/>
  <c r="AM11" i="7"/>
  <c r="AM10" i="7"/>
  <c r="AM9" i="7"/>
  <c r="AM8" i="7"/>
  <c r="AM7" i="7"/>
  <c r="C97" i="7"/>
  <c r="C98" i="7"/>
  <c r="C99" i="7"/>
  <c r="C100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8" i="7"/>
  <c r="C159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96" i="7"/>
  <c r="C95" i="7"/>
  <c r="D94" i="7"/>
  <c r="D17" i="7" s="1"/>
  <c r="D6" i="7"/>
  <c r="AL5" i="7" l="1"/>
  <c r="AH6" i="7"/>
  <c r="N6" i="7"/>
  <c r="O6" i="7"/>
  <c r="M6" i="7"/>
  <c r="N94" i="7"/>
  <c r="N17" i="7" s="1"/>
  <c r="O94" i="7"/>
  <c r="M94" i="7"/>
  <c r="AM94" i="7" l="1"/>
  <c r="O17" i="7"/>
  <c r="AM6" i="7"/>
  <c r="AM17" i="7" l="1"/>
  <c r="AH94" i="7"/>
  <c r="AK18" i="7" l="1"/>
  <c r="AK19" i="7"/>
  <c r="AK20" i="7"/>
  <c r="AK21" i="7"/>
  <c r="AK22" i="7"/>
  <c r="AK23" i="7"/>
  <c r="AK24" i="7"/>
  <c r="AK25" i="7"/>
  <c r="AK26" i="7"/>
  <c r="AK27" i="7"/>
  <c r="AK28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5" i="7"/>
  <c r="AK96" i="7"/>
  <c r="AK102" i="7"/>
  <c r="AK105" i="7"/>
  <c r="AK107" i="7"/>
  <c r="AK111" i="7"/>
  <c r="AK115" i="7"/>
  <c r="AK117" i="7"/>
  <c r="AK120" i="7"/>
  <c r="AK121" i="7"/>
  <c r="AK123" i="7"/>
  <c r="AK127" i="7"/>
  <c r="AK128" i="7"/>
  <c r="AK130" i="7"/>
  <c r="AK131" i="7"/>
  <c r="AK132" i="7"/>
  <c r="AK134" i="7"/>
  <c r="AK135" i="7"/>
  <c r="AK136" i="7"/>
  <c r="AK137" i="7"/>
  <c r="AK138" i="7"/>
  <c r="AK140" i="7"/>
  <c r="AK141" i="7"/>
  <c r="AK144" i="7"/>
  <c r="AK150" i="7"/>
  <c r="AK151" i="7"/>
  <c r="AK153" i="7"/>
  <c r="AK158" i="7"/>
  <c r="AK161" i="7"/>
  <c r="AK164" i="7"/>
  <c r="AK165" i="7"/>
  <c r="AK167" i="7"/>
  <c r="AK170" i="7"/>
  <c r="AK173" i="7"/>
  <c r="AK174" i="7"/>
  <c r="AK175" i="7"/>
  <c r="AK178" i="7"/>
  <c r="AK179" i="7"/>
  <c r="AK180" i="7"/>
  <c r="AK183" i="7"/>
  <c r="AK184" i="7"/>
  <c r="AK185" i="7"/>
  <c r="AK186" i="7"/>
  <c r="AK190" i="7"/>
  <c r="AK192" i="7"/>
  <c r="AK193" i="7"/>
  <c r="AK195" i="7"/>
  <c r="AK16" i="7"/>
  <c r="AK15" i="7"/>
  <c r="AK14" i="7"/>
  <c r="AK13" i="7"/>
  <c r="AK12" i="7"/>
  <c r="AK11" i="7"/>
  <c r="AK10" i="7"/>
  <c r="AK9" i="7"/>
  <c r="AK8" i="7"/>
  <c r="AK7" i="7"/>
  <c r="M17" i="7"/>
  <c r="AK94" i="7" l="1"/>
  <c r="AK17" i="7"/>
  <c r="AJ5" i="7"/>
  <c r="AI99" i="7" l="1"/>
  <c r="AI195" i="7"/>
  <c r="AI192" i="7"/>
  <c r="AI191" i="7"/>
  <c r="AI190" i="7"/>
  <c r="AI189" i="7"/>
  <c r="AI187" i="7"/>
  <c r="AI186" i="7"/>
  <c r="AI185" i="7"/>
  <c r="AI184" i="7"/>
  <c r="AI183" i="7"/>
  <c r="AI179" i="7"/>
  <c r="AI178" i="7"/>
  <c r="AI175" i="7"/>
  <c r="AI173" i="7"/>
  <c r="AI171" i="7"/>
  <c r="AI167" i="7"/>
  <c r="AI165" i="7"/>
  <c r="AI164" i="7"/>
  <c r="AI163" i="7"/>
  <c r="AI161" i="7"/>
  <c r="AI158" i="7"/>
  <c r="AI153" i="7"/>
  <c r="AI151" i="7"/>
  <c r="AI150" i="7"/>
  <c r="AI148" i="7"/>
  <c r="AI147" i="7"/>
  <c r="AI146" i="7"/>
  <c r="AI144" i="7"/>
  <c r="AI143" i="7"/>
  <c r="AI141" i="7"/>
  <c r="AI140" i="7"/>
  <c r="AI138" i="7"/>
  <c r="AI136" i="7"/>
  <c r="AI135" i="7"/>
  <c r="AI134" i="7"/>
  <c r="AI132" i="7"/>
  <c r="AI131" i="7"/>
  <c r="AI130" i="7"/>
  <c r="AI128" i="7"/>
  <c r="AI127" i="7"/>
  <c r="AI126" i="7"/>
  <c r="AI123" i="7"/>
  <c r="AI119" i="7"/>
  <c r="AI118" i="7"/>
  <c r="AI117" i="7"/>
  <c r="AI116" i="7"/>
  <c r="AI111" i="7"/>
  <c r="AI110" i="7"/>
  <c r="AI105" i="7"/>
  <c r="AI102" i="7"/>
  <c r="AI96" i="7"/>
  <c r="AI95" i="7"/>
  <c r="AI92" i="7"/>
  <c r="AI91" i="7"/>
  <c r="AI90" i="7"/>
  <c r="AI89" i="7"/>
  <c r="AI88" i="7"/>
  <c r="AI87" i="7"/>
  <c r="AI86" i="7"/>
  <c r="AI85" i="7"/>
  <c r="AI84" i="7"/>
  <c r="AI83" i="7"/>
  <c r="AI82" i="7"/>
  <c r="AI81" i="7"/>
  <c r="AI80" i="7"/>
  <c r="AI79" i="7"/>
  <c r="AI78" i="7"/>
  <c r="AI77" i="7"/>
  <c r="AI76" i="7"/>
  <c r="AI75" i="7"/>
  <c r="AI74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59" i="7"/>
  <c r="AI57" i="7"/>
  <c r="AI56" i="7"/>
  <c r="AI55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8" i="7"/>
  <c r="AI27" i="7"/>
  <c r="AI20" i="7" l="1"/>
  <c r="AI21" i="7"/>
  <c r="AI22" i="7"/>
  <c r="AI23" i="7"/>
  <c r="AI24" i="7"/>
  <c r="AI25" i="7"/>
  <c r="AI26" i="7"/>
  <c r="AI93" i="7"/>
  <c r="AI19" i="7"/>
  <c r="AI18" i="7"/>
  <c r="AI16" i="7"/>
  <c r="AI15" i="7"/>
  <c r="AI14" i="7"/>
  <c r="AI13" i="7"/>
  <c r="AI12" i="7"/>
  <c r="AI11" i="7"/>
  <c r="AI10" i="7"/>
  <c r="AI9" i="7"/>
  <c r="AI8" i="7"/>
  <c r="AI7" i="7"/>
  <c r="AH17" i="7" l="1"/>
  <c r="AH5" i="7" s="1"/>
  <c r="L6" i="7" l="1"/>
  <c r="L94" i="7"/>
  <c r="K94" i="7"/>
  <c r="K17" i="7" s="1"/>
  <c r="AI94" i="7" l="1"/>
  <c r="L17" i="7"/>
  <c r="L5" i="7" s="1"/>
  <c r="AB195" i="7"/>
  <c r="P195" i="7" s="1"/>
  <c r="AI17" i="7" l="1"/>
  <c r="AG16" i="7"/>
  <c r="AG15" i="7"/>
  <c r="AG14" i="7"/>
  <c r="AG13" i="7"/>
  <c r="AG12" i="7"/>
  <c r="AG11" i="7"/>
  <c r="AG10" i="7"/>
  <c r="AG9" i="7"/>
  <c r="AG8" i="7"/>
  <c r="AG7" i="7"/>
  <c r="AG195" i="7"/>
  <c r="AG193" i="7"/>
  <c r="AG192" i="7"/>
  <c r="AG191" i="7"/>
  <c r="AG190" i="7"/>
  <c r="AG186" i="7"/>
  <c r="AG184" i="7"/>
  <c r="AG183" i="7"/>
  <c r="AG182" i="7"/>
  <c r="AG179" i="7"/>
  <c r="AG178" i="7"/>
  <c r="AG175" i="7"/>
  <c r="AG173" i="7"/>
  <c r="AG165" i="7"/>
  <c r="AG161" i="7"/>
  <c r="AG158" i="7"/>
  <c r="AG153" i="7"/>
  <c r="AG151" i="7"/>
  <c r="AG150" i="7"/>
  <c r="AG144" i="7"/>
  <c r="AG141" i="7"/>
  <c r="AG138" i="7"/>
  <c r="AG137" i="7"/>
  <c r="AG136" i="7"/>
  <c r="AG135" i="7"/>
  <c r="AG132" i="7"/>
  <c r="AG128" i="7"/>
  <c r="AG127" i="7"/>
  <c r="AG123" i="7"/>
  <c r="AG120" i="7"/>
  <c r="AG118" i="7"/>
  <c r="AG111" i="7"/>
  <c r="AG105" i="7"/>
  <c r="AG102" i="7"/>
  <c r="AG96" i="7"/>
  <c r="AG95" i="7"/>
  <c r="AG93" i="7"/>
  <c r="AG92" i="7"/>
  <c r="AG91" i="7"/>
  <c r="AG90" i="7"/>
  <c r="AG89" i="7"/>
  <c r="AG88" i="7"/>
  <c r="AG87" i="7"/>
  <c r="AG85" i="7"/>
  <c r="AG84" i="7"/>
  <c r="AG83" i="7"/>
  <c r="AG82" i="7"/>
  <c r="AG81" i="7"/>
  <c r="AG80" i="7"/>
  <c r="AG79" i="7"/>
  <c r="AG78" i="7"/>
  <c r="AG77" i="7"/>
  <c r="AG76" i="7"/>
  <c r="AG75" i="7"/>
  <c r="AG74" i="7"/>
  <c r="AG72" i="7"/>
  <c r="AG71" i="7"/>
  <c r="AG70" i="7"/>
  <c r="AG69" i="7"/>
  <c r="AG68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F94" i="7"/>
  <c r="AF17" i="7" s="1"/>
  <c r="AF6" i="7" l="1"/>
  <c r="J94" i="7"/>
  <c r="J17" i="7" s="1"/>
  <c r="K6" i="7"/>
  <c r="K5" i="7" s="1"/>
  <c r="AG17" i="7" l="1"/>
  <c r="AG94" i="7"/>
  <c r="AG6" i="7"/>
  <c r="AF5" i="7"/>
  <c r="AC32" i="7" l="1"/>
  <c r="AC21" i="7"/>
  <c r="AE99" i="7"/>
  <c r="AE102" i="7"/>
  <c r="AE105" i="7"/>
  <c r="AE111" i="7"/>
  <c r="AE117" i="7"/>
  <c r="AE123" i="7"/>
  <c r="AE126" i="7"/>
  <c r="AE127" i="7"/>
  <c r="AE128" i="7"/>
  <c r="AE131" i="7"/>
  <c r="AE132" i="7"/>
  <c r="AE134" i="7"/>
  <c r="AE135" i="7"/>
  <c r="AE136" i="7"/>
  <c r="AE137" i="7"/>
  <c r="AE140" i="7"/>
  <c r="AE141" i="7"/>
  <c r="AE143" i="7"/>
  <c r="AE144" i="7"/>
  <c r="AE150" i="7"/>
  <c r="AE151" i="7"/>
  <c r="AE153" i="7"/>
  <c r="AE155" i="7"/>
  <c r="AE158" i="7"/>
  <c r="AE161" i="7"/>
  <c r="AE164" i="7"/>
  <c r="AE165" i="7"/>
  <c r="AE167" i="7"/>
  <c r="AE170" i="7"/>
  <c r="AE171" i="7"/>
  <c r="AE173" i="7"/>
  <c r="AE175" i="7"/>
  <c r="AE177" i="7"/>
  <c r="AE178" i="7"/>
  <c r="AE179" i="7"/>
  <c r="AE182" i="7"/>
  <c r="AE184" i="7"/>
  <c r="AE185" i="7"/>
  <c r="AE187" i="7"/>
  <c r="AE190" i="7"/>
  <c r="AE191" i="7"/>
  <c r="AE193" i="7"/>
  <c r="AE195" i="7"/>
  <c r="AE96" i="7"/>
  <c r="AE93" i="7"/>
  <c r="AE90" i="7"/>
  <c r="AE75" i="7"/>
  <c r="AE54" i="7"/>
  <c r="AE45" i="7"/>
  <c r="AE20" i="7"/>
  <c r="AE22" i="7"/>
  <c r="AE23" i="7"/>
  <c r="AE24" i="7"/>
  <c r="AE25" i="7"/>
  <c r="AE26" i="7"/>
  <c r="AE27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4" i="7"/>
  <c r="AE46" i="7"/>
  <c r="AE47" i="7"/>
  <c r="AE48" i="7"/>
  <c r="AE49" i="7"/>
  <c r="AE50" i="7"/>
  <c r="AE51" i="7"/>
  <c r="AE52" i="7"/>
  <c r="AE53" i="7"/>
  <c r="AE55" i="7"/>
  <c r="AE56" i="7"/>
  <c r="AE57" i="7"/>
  <c r="AE58" i="7"/>
  <c r="AE59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4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1" i="7"/>
  <c r="AE92" i="7"/>
  <c r="AE9" i="7"/>
  <c r="AE10" i="7"/>
  <c r="AE11" i="7"/>
  <c r="AE12" i="7"/>
  <c r="AE13" i="7"/>
  <c r="AE14" i="7"/>
  <c r="AE15" i="7"/>
  <c r="AE16" i="7"/>
  <c r="I94" i="7"/>
  <c r="I17" i="7" s="1"/>
  <c r="AD94" i="7"/>
  <c r="AD17" i="7" s="1"/>
  <c r="AE94" i="7" l="1"/>
  <c r="AE17" i="7" l="1"/>
  <c r="AI6" i="7" l="1"/>
  <c r="M5" i="7"/>
  <c r="AK5" i="7" s="1"/>
  <c r="AK6" i="7"/>
  <c r="N5" i="7"/>
  <c r="O5" i="7"/>
  <c r="AM5" i="7" s="1"/>
  <c r="AG5" i="7"/>
  <c r="AI5" i="7" l="1"/>
  <c r="AE19" i="7"/>
  <c r="AE18" i="7"/>
  <c r="AE8" i="7"/>
  <c r="AE7" i="7"/>
  <c r="AD6" i="7"/>
  <c r="AD5" i="7" s="1"/>
  <c r="H94" i="7"/>
  <c r="H17" i="7" s="1"/>
  <c r="G94" i="7"/>
  <c r="G17" i="7" s="1"/>
  <c r="F94" i="7"/>
  <c r="F17" i="7" s="1"/>
  <c r="E94" i="7"/>
  <c r="J6" i="7"/>
  <c r="J5" i="7" s="1"/>
  <c r="C94" i="7" l="1"/>
  <c r="D5" i="7"/>
  <c r="E17" i="7"/>
  <c r="C17" i="7" s="1"/>
  <c r="AE6" i="7"/>
  <c r="Z94" i="7"/>
  <c r="Z17" i="7" s="1"/>
  <c r="X94" i="7"/>
  <c r="X17" i="7" s="1"/>
  <c r="V94" i="7"/>
  <c r="V17" i="7" s="1"/>
  <c r="T94" i="7"/>
  <c r="R94" i="7"/>
  <c r="R17" i="7" s="1"/>
  <c r="T17" i="7" l="1"/>
  <c r="AE5" i="7"/>
  <c r="F6" i="7" l="1"/>
  <c r="F5" i="7" s="1"/>
  <c r="E6" i="7"/>
  <c r="AC193" i="7"/>
  <c r="AA193" i="7"/>
  <c r="Y193" i="7"/>
  <c r="S193" i="7"/>
  <c r="U191" i="7"/>
  <c r="AC190" i="7"/>
  <c r="AA190" i="7"/>
  <c r="Y190" i="7"/>
  <c r="W190" i="7"/>
  <c r="U190" i="7"/>
  <c r="S190" i="7"/>
  <c r="Q190" i="7"/>
  <c r="AA186" i="7"/>
  <c r="AC185" i="7"/>
  <c r="W185" i="7"/>
  <c r="S185" i="7"/>
  <c r="AC184" i="7"/>
  <c r="AA184" i="7"/>
  <c r="Y184" i="7"/>
  <c r="W184" i="7"/>
  <c r="U184" i="7"/>
  <c r="S184" i="7"/>
  <c r="Q184" i="7"/>
  <c r="W182" i="7"/>
  <c r="AC180" i="7"/>
  <c r="AC179" i="7"/>
  <c r="AA179" i="7"/>
  <c r="Y179" i="7"/>
  <c r="W179" i="7"/>
  <c r="U179" i="7"/>
  <c r="S179" i="7"/>
  <c r="AC178" i="7"/>
  <c r="AA178" i="7"/>
  <c r="Y178" i="7"/>
  <c r="W178" i="7"/>
  <c r="U178" i="7"/>
  <c r="S178" i="7"/>
  <c r="Q178" i="7"/>
  <c r="AC175" i="7"/>
  <c r="Y175" i="7"/>
  <c r="W175" i="7"/>
  <c r="U175" i="7"/>
  <c r="S175" i="7"/>
  <c r="Q175" i="7"/>
  <c r="AA174" i="7"/>
  <c r="Y174" i="7"/>
  <c r="W174" i="7"/>
  <c r="AC173" i="7"/>
  <c r="AA173" i="7"/>
  <c r="Y173" i="7"/>
  <c r="W173" i="7"/>
  <c r="U173" i="7"/>
  <c r="S173" i="7"/>
  <c r="AC171" i="7"/>
  <c r="Y171" i="7"/>
  <c r="W171" i="7"/>
  <c r="U171" i="7"/>
  <c r="S171" i="7"/>
  <c r="AA170" i="7"/>
  <c r="Y170" i="7"/>
  <c r="S170" i="7"/>
  <c r="Y166" i="7"/>
  <c r="U165" i="7"/>
  <c r="AC164" i="7"/>
  <c r="AA164" i="7"/>
  <c r="Y164" i="7"/>
  <c r="W164" i="7"/>
  <c r="U164" i="7"/>
  <c r="S164" i="7"/>
  <c r="AC162" i="7"/>
  <c r="AC161" i="7"/>
  <c r="AA161" i="7"/>
  <c r="Y161" i="7"/>
  <c r="W161" i="7"/>
  <c r="U161" i="7"/>
  <c r="S161" i="7"/>
  <c r="U159" i="7"/>
  <c r="AC158" i="7"/>
  <c r="AA158" i="7"/>
  <c r="Y158" i="7"/>
  <c r="W158" i="7"/>
  <c r="U158" i="7"/>
  <c r="S158" i="7"/>
  <c r="AA153" i="7"/>
  <c r="Y153" i="7"/>
  <c r="U153" i="7"/>
  <c r="S153" i="7"/>
  <c r="AC151" i="7"/>
  <c r="AA151" i="7"/>
  <c r="Y151" i="7"/>
  <c r="W151" i="7"/>
  <c r="U151" i="7"/>
  <c r="S151" i="7"/>
  <c r="AC150" i="7"/>
  <c r="Y150" i="7"/>
  <c r="W150" i="7"/>
  <c r="U150" i="7"/>
  <c r="S150" i="7"/>
  <c r="AC149" i="7"/>
  <c r="AA144" i="7"/>
  <c r="Y144" i="7"/>
  <c r="U144" i="7"/>
  <c r="AA195" i="7"/>
  <c r="Y195" i="7"/>
  <c r="W195" i="7"/>
  <c r="U195" i="7"/>
  <c r="S195" i="7"/>
  <c r="S143" i="7"/>
  <c r="AA141" i="7"/>
  <c r="Y141" i="7"/>
  <c r="W141" i="7"/>
  <c r="S141" i="7"/>
  <c r="AA140" i="7"/>
  <c r="Y140" i="7"/>
  <c r="W140" i="7"/>
  <c r="U140" i="7"/>
  <c r="S140" i="7"/>
  <c r="AA139" i="7"/>
  <c r="U139" i="7"/>
  <c r="AA137" i="7"/>
  <c r="W137" i="7"/>
  <c r="S137" i="7"/>
  <c r="AC136" i="7"/>
  <c r="Y136" i="7"/>
  <c r="W136" i="7"/>
  <c r="U136" i="7"/>
  <c r="AC135" i="7"/>
  <c r="AA135" i="7"/>
  <c r="Y135" i="7"/>
  <c r="W135" i="7"/>
  <c r="U135" i="7"/>
  <c r="S135" i="7"/>
  <c r="Y134" i="7"/>
  <c r="AC132" i="7"/>
  <c r="AA132" i="7"/>
  <c r="Y132" i="7"/>
  <c r="W132" i="7"/>
  <c r="U132" i="7"/>
  <c r="S132" i="7"/>
  <c r="Q132" i="7"/>
  <c r="AA131" i="7"/>
  <c r="Y131" i="7"/>
  <c r="U131" i="7"/>
  <c r="Q131" i="7"/>
  <c r="AA130" i="7"/>
  <c r="Q130" i="7"/>
  <c r="AC128" i="7"/>
  <c r="AA128" i="7"/>
  <c r="Y128" i="7"/>
  <c r="W128" i="7"/>
  <c r="U128" i="7"/>
  <c r="S128" i="7"/>
  <c r="AC127" i="7"/>
  <c r="AA127" i="7"/>
  <c r="Y127" i="7"/>
  <c r="W127" i="7"/>
  <c r="U127" i="7"/>
  <c r="S127" i="7"/>
  <c r="Y126" i="7"/>
  <c r="U126" i="7"/>
  <c r="S126" i="7"/>
  <c r="Y123" i="7"/>
  <c r="AA117" i="7"/>
  <c r="U117" i="7"/>
  <c r="Y114" i="7"/>
  <c r="AA111" i="7"/>
  <c r="Y111" i="7"/>
  <c r="W111" i="7"/>
  <c r="U111" i="7"/>
  <c r="S111" i="7"/>
  <c r="Y107" i="7"/>
  <c r="W105" i="7"/>
  <c r="U105" i="7"/>
  <c r="S105" i="7"/>
  <c r="AC102" i="7"/>
  <c r="AA102" i="7"/>
  <c r="Y102" i="7"/>
  <c r="W102" i="7"/>
  <c r="U102" i="7"/>
  <c r="S102" i="7"/>
  <c r="Y98" i="7"/>
  <c r="AC96" i="7"/>
  <c r="AA96" i="7"/>
  <c r="Y96" i="7"/>
  <c r="W96" i="7"/>
  <c r="U96" i="7"/>
  <c r="S96" i="7"/>
  <c r="Q96" i="7"/>
  <c r="AC95" i="7"/>
  <c r="Y95" i="7"/>
  <c r="U95" i="7"/>
  <c r="S95" i="7"/>
  <c r="W94" i="7"/>
  <c r="S94" i="7"/>
  <c r="AC93" i="7"/>
  <c r="AA93" i="7"/>
  <c r="Y93" i="7"/>
  <c r="W93" i="7"/>
  <c r="U93" i="7"/>
  <c r="S93" i="7"/>
  <c r="AC92" i="7"/>
  <c r="AA92" i="7"/>
  <c r="Y92" i="7"/>
  <c r="W92" i="7"/>
  <c r="U92" i="7"/>
  <c r="S92" i="7"/>
  <c r="AC91" i="7"/>
  <c r="AA91" i="7"/>
  <c r="Y91" i="7"/>
  <c r="W91" i="7"/>
  <c r="U91" i="7"/>
  <c r="S91" i="7"/>
  <c r="AC90" i="7"/>
  <c r="AA90" i="7"/>
  <c r="Y90" i="7"/>
  <c r="W90" i="7"/>
  <c r="U90" i="7"/>
  <c r="AC89" i="7"/>
  <c r="AA89" i="7"/>
  <c r="Y89" i="7"/>
  <c r="W89" i="7"/>
  <c r="U89" i="7"/>
  <c r="S89" i="7"/>
  <c r="AC88" i="7"/>
  <c r="AA88" i="7"/>
  <c r="Y88" i="7"/>
  <c r="W88" i="7"/>
  <c r="U88" i="7"/>
  <c r="S88" i="7"/>
  <c r="AC87" i="7"/>
  <c r="AA87" i="7"/>
  <c r="Y87" i="7"/>
  <c r="W87" i="7"/>
  <c r="U87" i="7"/>
  <c r="S87" i="7"/>
  <c r="AC86" i="7"/>
  <c r="AA86" i="7"/>
  <c r="Y86" i="7"/>
  <c r="S86" i="7"/>
  <c r="Q86" i="7"/>
  <c r="AC85" i="7"/>
  <c r="AA85" i="7"/>
  <c r="Y85" i="7"/>
  <c r="W85" i="7"/>
  <c r="U85" i="7"/>
  <c r="S85" i="7"/>
  <c r="AC84" i="7"/>
  <c r="AA84" i="7"/>
  <c r="Y84" i="7"/>
  <c r="W84" i="7"/>
  <c r="U84" i="7"/>
  <c r="S84" i="7"/>
  <c r="Q84" i="7"/>
  <c r="AC83" i="7"/>
  <c r="AA83" i="7"/>
  <c r="Y83" i="7"/>
  <c r="W83" i="7"/>
  <c r="U83" i="7"/>
  <c r="S83" i="7"/>
  <c r="Q83" i="7"/>
  <c r="AC82" i="7"/>
  <c r="AA82" i="7"/>
  <c r="Y82" i="7"/>
  <c r="W82" i="7"/>
  <c r="U82" i="7"/>
  <c r="S82" i="7"/>
  <c r="AC81" i="7"/>
  <c r="AA81" i="7"/>
  <c r="Y81" i="7"/>
  <c r="W81" i="7"/>
  <c r="U81" i="7"/>
  <c r="S81" i="7"/>
  <c r="Q81" i="7"/>
  <c r="AC80" i="7"/>
  <c r="AA80" i="7"/>
  <c r="Y80" i="7"/>
  <c r="W80" i="7"/>
  <c r="U80" i="7"/>
  <c r="S80" i="7"/>
  <c r="AC79" i="7"/>
  <c r="AA79" i="7"/>
  <c r="Y79" i="7"/>
  <c r="W79" i="7"/>
  <c r="U79" i="7"/>
  <c r="S79" i="7"/>
  <c r="AC78" i="7"/>
  <c r="AA78" i="7"/>
  <c r="Y78" i="7"/>
  <c r="W78" i="7"/>
  <c r="U78" i="7"/>
  <c r="S78" i="7"/>
  <c r="AC77" i="7"/>
  <c r="AA77" i="7"/>
  <c r="Y77" i="7"/>
  <c r="W77" i="7"/>
  <c r="U77" i="7"/>
  <c r="S77" i="7"/>
  <c r="Q77" i="7"/>
  <c r="AC76" i="7"/>
  <c r="AA76" i="7"/>
  <c r="Y76" i="7"/>
  <c r="W76" i="7"/>
  <c r="U76" i="7"/>
  <c r="S76" i="7"/>
  <c r="AC75" i="7"/>
  <c r="AA75" i="7"/>
  <c r="Y75" i="7"/>
  <c r="W75" i="7"/>
  <c r="U75" i="7"/>
  <c r="S75" i="7"/>
  <c r="AC74" i="7"/>
  <c r="AA74" i="7"/>
  <c r="Y74" i="7"/>
  <c r="W74" i="7"/>
  <c r="U74" i="7"/>
  <c r="S74" i="7"/>
  <c r="AC72" i="7"/>
  <c r="AA72" i="7"/>
  <c r="Y72" i="7"/>
  <c r="W72" i="7"/>
  <c r="U72" i="7"/>
  <c r="S72" i="7"/>
  <c r="AC71" i="7"/>
  <c r="AA71" i="7"/>
  <c r="Y71" i="7"/>
  <c r="W71" i="7"/>
  <c r="U71" i="7"/>
  <c r="S71" i="7"/>
  <c r="AC70" i="7"/>
  <c r="AA70" i="7"/>
  <c r="Y70" i="7"/>
  <c r="W70" i="7"/>
  <c r="U70" i="7"/>
  <c r="S70" i="7"/>
  <c r="AC69" i="7"/>
  <c r="AA69" i="7"/>
  <c r="Y69" i="7"/>
  <c r="W69" i="7"/>
  <c r="U69" i="7"/>
  <c r="S69" i="7"/>
  <c r="AC68" i="7"/>
  <c r="AA68" i="7"/>
  <c r="Y68" i="7"/>
  <c r="W68" i="7"/>
  <c r="U68" i="7"/>
  <c r="S68" i="7"/>
  <c r="AC67" i="7"/>
  <c r="AA67" i="7"/>
  <c r="Y67" i="7"/>
  <c r="W67" i="7"/>
  <c r="U67" i="7"/>
  <c r="S67" i="7"/>
  <c r="AC66" i="7"/>
  <c r="AA66" i="7"/>
  <c r="Y66" i="7"/>
  <c r="W66" i="7"/>
  <c r="U66" i="7"/>
  <c r="S66" i="7"/>
  <c r="AC65" i="7"/>
  <c r="AA65" i="7"/>
  <c r="Y65" i="7"/>
  <c r="W65" i="7"/>
  <c r="U65" i="7"/>
  <c r="S65" i="7"/>
  <c r="AC64" i="7"/>
  <c r="AA64" i="7"/>
  <c r="Y64" i="7"/>
  <c r="W64" i="7"/>
  <c r="U64" i="7"/>
  <c r="S64" i="7"/>
  <c r="AC63" i="7"/>
  <c r="AA63" i="7"/>
  <c r="Y63" i="7"/>
  <c r="W63" i="7"/>
  <c r="U63" i="7"/>
  <c r="S63" i="7"/>
  <c r="AC62" i="7"/>
  <c r="AA62" i="7"/>
  <c r="Y62" i="7"/>
  <c r="W62" i="7"/>
  <c r="U62" i="7"/>
  <c r="S62" i="7"/>
  <c r="AC61" i="7"/>
  <c r="AA61" i="7"/>
  <c r="Y61" i="7"/>
  <c r="W61" i="7"/>
  <c r="U61" i="7"/>
  <c r="S61" i="7"/>
  <c r="AC60" i="7"/>
  <c r="AA60" i="7"/>
  <c r="AC59" i="7"/>
  <c r="AA59" i="7"/>
  <c r="Y59" i="7"/>
  <c r="W59" i="7"/>
  <c r="U59" i="7"/>
  <c r="S59" i="7"/>
  <c r="Q59" i="7"/>
  <c r="AA58" i="7"/>
  <c r="Y58" i="7"/>
  <c r="W58" i="7"/>
  <c r="U58" i="7"/>
  <c r="S58" i="7"/>
  <c r="Q58" i="7"/>
  <c r="AC57" i="7"/>
  <c r="AA57" i="7"/>
  <c r="Y57" i="7"/>
  <c r="W57" i="7"/>
  <c r="U57" i="7"/>
  <c r="S57" i="7"/>
  <c r="AC56" i="7"/>
  <c r="AA56" i="7"/>
  <c r="Y56" i="7"/>
  <c r="U56" i="7"/>
  <c r="S56" i="7"/>
  <c r="AC55" i="7"/>
  <c r="AA55" i="7"/>
  <c r="Y55" i="7"/>
  <c r="W55" i="7"/>
  <c r="U55" i="7"/>
  <c r="S55" i="7"/>
  <c r="AC54" i="7"/>
  <c r="AA54" i="7"/>
  <c r="Y54" i="7"/>
  <c r="Q54" i="7"/>
  <c r="AC53" i="7"/>
  <c r="AA53" i="7"/>
  <c r="Y53" i="7"/>
  <c r="W53" i="7"/>
  <c r="U53" i="7"/>
  <c r="S53" i="7"/>
  <c r="AC52" i="7"/>
  <c r="AA52" i="7"/>
  <c r="Y52" i="7"/>
  <c r="W52" i="7"/>
  <c r="U52" i="7"/>
  <c r="S52" i="7"/>
  <c r="AC51" i="7"/>
  <c r="AA51" i="7"/>
  <c r="Y51" i="7"/>
  <c r="W51" i="7"/>
  <c r="U51" i="7"/>
  <c r="S51" i="7"/>
  <c r="AC50" i="7"/>
  <c r="AA50" i="7"/>
  <c r="Y50" i="7"/>
  <c r="W50" i="7"/>
  <c r="U50" i="7"/>
  <c r="S50" i="7"/>
  <c r="AC49" i="7"/>
  <c r="AA49" i="7"/>
  <c r="Y49" i="7"/>
  <c r="W49" i="7"/>
  <c r="U49" i="7"/>
  <c r="S49" i="7"/>
  <c r="AC48" i="7"/>
  <c r="AA48" i="7"/>
  <c r="Y48" i="7"/>
  <c r="W48" i="7"/>
  <c r="U48" i="7"/>
  <c r="AC47" i="7"/>
  <c r="AA47" i="7"/>
  <c r="Y47" i="7"/>
  <c r="W47" i="7"/>
  <c r="U47" i="7"/>
  <c r="S47" i="7"/>
  <c r="AC46" i="7"/>
  <c r="AA46" i="7"/>
  <c r="Y46" i="7"/>
  <c r="W46" i="7"/>
  <c r="U46" i="7"/>
  <c r="S46" i="7"/>
  <c r="AC45" i="7"/>
  <c r="AA45" i="7"/>
  <c r="Y45" i="7"/>
  <c r="W45" i="7"/>
  <c r="U45" i="7"/>
  <c r="S45" i="7"/>
  <c r="AC44" i="7"/>
  <c r="AA44" i="7"/>
  <c r="Y44" i="7"/>
  <c r="W44" i="7"/>
  <c r="U44" i="7"/>
  <c r="S44" i="7"/>
  <c r="AA43" i="7"/>
  <c r="Y43" i="7"/>
  <c r="AC42" i="7"/>
  <c r="AA42" i="7"/>
  <c r="Y42" i="7"/>
  <c r="W42" i="7"/>
  <c r="U42" i="7"/>
  <c r="S42" i="7"/>
  <c r="AC41" i="7"/>
  <c r="AA41" i="7"/>
  <c r="Y41" i="7"/>
  <c r="W41" i="7"/>
  <c r="U41" i="7"/>
  <c r="S41" i="7"/>
  <c r="AC40" i="7"/>
  <c r="AA40" i="7"/>
  <c r="Y40" i="7"/>
  <c r="W40" i="7"/>
  <c r="U40" i="7"/>
  <c r="S40" i="7"/>
  <c r="AC39" i="7"/>
  <c r="AA39" i="7"/>
  <c r="Y39" i="7"/>
  <c r="W39" i="7"/>
  <c r="U39" i="7"/>
  <c r="S39" i="7"/>
  <c r="AC38" i="7"/>
  <c r="AA38" i="7"/>
  <c r="Y38" i="7"/>
  <c r="W38" i="7"/>
  <c r="U38" i="7"/>
  <c r="S38" i="7"/>
  <c r="AC37" i="7"/>
  <c r="AA37" i="7"/>
  <c r="Y37" i="7"/>
  <c r="W37" i="7"/>
  <c r="U37" i="7"/>
  <c r="S37" i="7"/>
  <c r="AC36" i="7"/>
  <c r="AA36" i="7"/>
  <c r="Y36" i="7"/>
  <c r="W36" i="7"/>
  <c r="U36" i="7"/>
  <c r="S36" i="7"/>
  <c r="AC35" i="7"/>
  <c r="AA35" i="7"/>
  <c r="Y35" i="7"/>
  <c r="W35" i="7"/>
  <c r="U35" i="7"/>
  <c r="S35" i="7"/>
  <c r="AC34" i="7"/>
  <c r="AA34" i="7"/>
  <c r="Y34" i="7"/>
  <c r="W34" i="7"/>
  <c r="U34" i="7"/>
  <c r="S34" i="7"/>
  <c r="AC33" i="7"/>
  <c r="AA33" i="7"/>
  <c r="Y33" i="7"/>
  <c r="W33" i="7"/>
  <c r="U33" i="7"/>
  <c r="S33" i="7"/>
  <c r="Q33" i="7"/>
  <c r="AA32" i="7"/>
  <c r="Y32" i="7"/>
  <c r="W32" i="7"/>
  <c r="U32" i="7"/>
  <c r="S32" i="7"/>
  <c r="AC31" i="7"/>
  <c r="AA31" i="7"/>
  <c r="Y31" i="7"/>
  <c r="W31" i="7"/>
  <c r="U31" i="7"/>
  <c r="S31" i="7"/>
  <c r="AC30" i="7"/>
  <c r="AA30" i="7"/>
  <c r="Y30" i="7"/>
  <c r="U30" i="7"/>
  <c r="S30" i="7"/>
  <c r="Y28" i="7"/>
  <c r="W28" i="7"/>
  <c r="S28" i="7"/>
  <c r="AC27" i="7"/>
  <c r="AA27" i="7"/>
  <c r="Y27" i="7"/>
  <c r="W27" i="7"/>
  <c r="U27" i="7"/>
  <c r="S27" i="7"/>
  <c r="AC26" i="7"/>
  <c r="AA26" i="7"/>
  <c r="Y26" i="7"/>
  <c r="W26" i="7"/>
  <c r="U26" i="7"/>
  <c r="S26" i="7"/>
  <c r="AC25" i="7"/>
  <c r="AA25" i="7"/>
  <c r="Y25" i="7"/>
  <c r="W25" i="7"/>
  <c r="U25" i="7"/>
  <c r="S25" i="7"/>
  <c r="Q25" i="7"/>
  <c r="AC24" i="7"/>
  <c r="AA24" i="7"/>
  <c r="Y24" i="7"/>
  <c r="W24" i="7"/>
  <c r="U24" i="7"/>
  <c r="S24" i="7"/>
  <c r="AC23" i="7"/>
  <c r="AA23" i="7"/>
  <c r="Y23" i="7"/>
  <c r="W23" i="7"/>
  <c r="U23" i="7"/>
  <c r="S23" i="7"/>
  <c r="AC22" i="7"/>
  <c r="AA22" i="7"/>
  <c r="Y22" i="7"/>
  <c r="W22" i="7"/>
  <c r="U22" i="7"/>
  <c r="S22" i="7"/>
  <c r="AA21" i="7"/>
  <c r="Y21" i="7"/>
  <c r="W21" i="7"/>
  <c r="U21" i="7"/>
  <c r="S21" i="7"/>
  <c r="Q21" i="7"/>
  <c r="AA20" i="7"/>
  <c r="AC19" i="7"/>
  <c r="AA19" i="7"/>
  <c r="Y19" i="7"/>
  <c r="W19" i="7"/>
  <c r="U19" i="7"/>
  <c r="S19" i="7"/>
  <c r="AC18" i="7"/>
  <c r="AA18" i="7"/>
  <c r="Y18" i="7"/>
  <c r="W18" i="7"/>
  <c r="U18" i="7"/>
  <c r="S18" i="7"/>
  <c r="AC16" i="7"/>
  <c r="AA16" i="7"/>
  <c r="Y16" i="7"/>
  <c r="W16" i="7"/>
  <c r="U16" i="7"/>
  <c r="S16" i="7"/>
  <c r="AC15" i="7"/>
  <c r="AA15" i="7"/>
  <c r="Y15" i="7"/>
  <c r="W15" i="7"/>
  <c r="U15" i="7"/>
  <c r="S15" i="7"/>
  <c r="AC14" i="7"/>
  <c r="AA14" i="7"/>
  <c r="Y14" i="7"/>
  <c r="W14" i="7"/>
  <c r="U14" i="7"/>
  <c r="S14" i="7"/>
  <c r="AC13" i="7"/>
  <c r="AA13" i="7"/>
  <c r="Y13" i="7"/>
  <c r="W13" i="7"/>
  <c r="U13" i="7"/>
  <c r="S13" i="7"/>
  <c r="AC12" i="7"/>
  <c r="AA12" i="7"/>
  <c r="Y12" i="7"/>
  <c r="W12" i="7"/>
  <c r="U12" i="7"/>
  <c r="S12" i="7"/>
  <c r="AC11" i="7"/>
  <c r="AA11" i="7"/>
  <c r="Y11" i="7"/>
  <c r="W11" i="7"/>
  <c r="U11" i="7"/>
  <c r="S11" i="7"/>
  <c r="AC10" i="7"/>
  <c r="AA10" i="7"/>
  <c r="Y10" i="7"/>
  <c r="W10" i="7"/>
  <c r="U10" i="7"/>
  <c r="S10" i="7"/>
  <c r="AC9" i="7"/>
  <c r="AA9" i="7"/>
  <c r="Y9" i="7"/>
  <c r="W9" i="7"/>
  <c r="U9" i="7"/>
  <c r="S9" i="7"/>
  <c r="AC8" i="7"/>
  <c r="AA8" i="7"/>
  <c r="Y8" i="7"/>
  <c r="W8" i="7"/>
  <c r="U8" i="7"/>
  <c r="S8" i="7"/>
  <c r="AC7" i="7"/>
  <c r="AA7" i="7"/>
  <c r="Y7" i="7"/>
  <c r="W7" i="7"/>
  <c r="U7" i="7"/>
  <c r="S7" i="7"/>
  <c r="AB6" i="7"/>
  <c r="Z6" i="7"/>
  <c r="X6" i="7"/>
  <c r="X5" i="7" s="1"/>
  <c r="V6" i="7"/>
  <c r="T6" i="7"/>
  <c r="R6" i="7"/>
  <c r="I6" i="7"/>
  <c r="I5" i="7" s="1"/>
  <c r="H6" i="7"/>
  <c r="H5" i="7" s="1"/>
  <c r="G6" i="7"/>
  <c r="G5" i="7" s="1"/>
  <c r="P6" i="7" l="1"/>
  <c r="C6" i="7"/>
  <c r="C5" i="7" s="1"/>
  <c r="E5" i="7"/>
  <c r="Y6" i="7"/>
  <c r="AC6" i="7"/>
  <c r="Y5" i="7"/>
  <c r="AC195" i="7"/>
  <c r="Q195" i="7"/>
  <c r="AB94" i="7"/>
  <c r="P94" i="7" s="1"/>
  <c r="S6" i="7"/>
  <c r="W6" i="7"/>
  <c r="Q87" i="7"/>
  <c r="S17" i="7"/>
  <c r="AA6" i="7"/>
  <c r="Q111" i="7"/>
  <c r="Q23" i="7"/>
  <c r="Q27" i="7"/>
  <c r="Q31" i="7"/>
  <c r="Q126" i="7"/>
  <c r="Q161" i="7"/>
  <c r="Q13" i="7"/>
  <c r="Q39" i="7"/>
  <c r="Q43" i="7"/>
  <c r="Q66" i="7"/>
  <c r="Q70" i="7"/>
  <c r="Q92" i="7"/>
  <c r="Q49" i="7"/>
  <c r="Q51" i="7"/>
  <c r="Q52" i="7"/>
  <c r="Q89" i="7"/>
  <c r="Q174" i="7"/>
  <c r="Q180" i="7"/>
  <c r="Q187" i="7"/>
  <c r="Q44" i="7"/>
  <c r="Q46" i="7"/>
  <c r="Q47" i="7"/>
  <c r="Q75" i="7"/>
  <c r="Q79" i="7"/>
  <c r="Q8" i="7"/>
  <c r="Q10" i="7"/>
  <c r="Q11" i="7"/>
  <c r="Q15" i="7"/>
  <c r="Q19" i="7"/>
  <c r="Q34" i="7"/>
  <c r="Q36" i="7"/>
  <c r="Q37" i="7"/>
  <c r="Q41" i="7"/>
  <c r="Q56" i="7"/>
  <c r="Q61" i="7"/>
  <c r="Q63" i="7"/>
  <c r="Q64" i="7"/>
  <c r="Q68" i="7"/>
  <c r="Q72" i="7"/>
  <c r="Q102" i="7"/>
  <c r="Q123" i="7"/>
  <c r="Q127" i="7"/>
  <c r="Q166" i="7"/>
  <c r="Q193" i="7"/>
  <c r="Q38" i="7"/>
  <c r="Q40" i="7"/>
  <c r="Q48" i="7"/>
  <c r="Q53" i="7"/>
  <c r="Q65" i="7"/>
  <c r="Q67" i="7"/>
  <c r="Q74" i="7"/>
  <c r="Q137" i="7"/>
  <c r="Q139" i="7"/>
  <c r="Q141" i="7"/>
  <c r="Q156" i="7"/>
  <c r="Q165" i="7"/>
  <c r="Q170" i="7"/>
  <c r="Q173" i="7"/>
  <c r="Q14" i="7"/>
  <c r="Q18" i="7"/>
  <c r="Q16" i="7"/>
  <c r="W17" i="7"/>
  <c r="Q22" i="7"/>
  <c r="Q24" i="7"/>
  <c r="Q42" i="7"/>
  <c r="Q69" i="7"/>
  <c r="Q71" i="7"/>
  <c r="Q76" i="7"/>
  <c r="Q78" i="7"/>
  <c r="Q88" i="7"/>
  <c r="Q91" i="7"/>
  <c r="Q93" i="7"/>
  <c r="AA94" i="7"/>
  <c r="Q117" i="7"/>
  <c r="Q146" i="7"/>
  <c r="Q164" i="7"/>
  <c r="Q171" i="7"/>
  <c r="Q179" i="7"/>
  <c r="Q185" i="7"/>
  <c r="Q12" i="7"/>
  <c r="Q9" i="7"/>
  <c r="AA17" i="7"/>
  <c r="Q26" i="7"/>
  <c r="Q28" i="7"/>
  <c r="Q30" i="7"/>
  <c r="Q32" i="7"/>
  <c r="Q35" i="7"/>
  <c r="Q45" i="7"/>
  <c r="Q50" i="7"/>
  <c r="Q55" i="7"/>
  <c r="Q57" i="7"/>
  <c r="Q62" i="7"/>
  <c r="Q80" i="7"/>
  <c r="Q82" i="7"/>
  <c r="Q85" i="7"/>
  <c r="Q90" i="7"/>
  <c r="Q105" i="7"/>
  <c r="Q114" i="7"/>
  <c r="Q135" i="7"/>
  <c r="Q144" i="7"/>
  <c r="Q150" i="7"/>
  <c r="Q153" i="7"/>
  <c r="Q158" i="7"/>
  <c r="Q159" i="7"/>
  <c r="Q162" i="7"/>
  <c r="Q182" i="7"/>
  <c r="Q186" i="7"/>
  <c r="Q191" i="7"/>
  <c r="Y17" i="7"/>
  <c r="Q103" i="7"/>
  <c r="Q116" i="7"/>
  <c r="Q134" i="7"/>
  <c r="Q143" i="7"/>
  <c r="Q151" i="7"/>
  <c r="Q107" i="7"/>
  <c r="Q118" i="7"/>
  <c r="Q125" i="7"/>
  <c r="Q128" i="7"/>
  <c r="Q136" i="7"/>
  <c r="Q140" i="7"/>
  <c r="Q149" i="7"/>
  <c r="T5" i="7"/>
  <c r="R5" i="7"/>
  <c r="V5" i="7"/>
  <c r="Z5" i="7"/>
  <c r="U6" i="7"/>
  <c r="U94" i="7"/>
  <c r="Y94" i="7"/>
  <c r="U17" i="7"/>
  <c r="AC94" i="7" l="1"/>
  <c r="AB17" i="7"/>
  <c r="Q94" i="7"/>
  <c r="W5" i="7"/>
  <c r="Q6" i="7"/>
  <c r="AA5" i="7"/>
  <c r="S5" i="7"/>
  <c r="U5" i="7"/>
  <c r="P17" i="7" l="1"/>
  <c r="AB5" i="7"/>
  <c r="P5" i="7" s="1"/>
  <c r="AC17" i="7"/>
  <c r="Q17" i="7" l="1"/>
  <c r="AC5" i="7"/>
  <c r="Q5" i="7"/>
  <c r="Q7" i="7" l="1"/>
</calcChain>
</file>

<file path=xl/sharedStrings.xml><?xml version="1.0" encoding="utf-8"?>
<sst xmlns="http://schemas.openxmlformats.org/spreadsheetml/2006/main" count="307" uniqueCount="245">
  <si>
    <t>№</t>
  </si>
  <si>
    <t>I.</t>
  </si>
  <si>
    <t>II.</t>
  </si>
  <si>
    <t>Австрия</t>
  </si>
  <si>
    <t>Венгрия</t>
  </si>
  <si>
    <t>Сербия</t>
  </si>
  <si>
    <t>Словакия</t>
  </si>
  <si>
    <t>Словения</t>
  </si>
  <si>
    <t>Хорватия</t>
  </si>
  <si>
    <t>Черногория</t>
  </si>
  <si>
    <t>Бельгия</t>
  </si>
  <si>
    <t>Дания</t>
  </si>
  <si>
    <t>Люксембург</t>
  </si>
  <si>
    <t>Нидерланды</t>
  </si>
  <si>
    <t>Ирландия</t>
  </si>
  <si>
    <t>Исландия</t>
  </si>
  <si>
    <t>Лихтенштейн</t>
  </si>
  <si>
    <t>Чехия</t>
  </si>
  <si>
    <t>Швейцария</t>
  </si>
  <si>
    <t>Швеция</t>
  </si>
  <si>
    <t>Греция</t>
  </si>
  <si>
    <t>Египет</t>
  </si>
  <si>
    <t>Ливан</t>
  </si>
  <si>
    <t>Палестина</t>
  </si>
  <si>
    <t>Бангладеш</t>
  </si>
  <si>
    <t>Бутан</t>
  </si>
  <si>
    <t>Непал</t>
  </si>
  <si>
    <t>Вьетнам</t>
  </si>
  <si>
    <t>Португалия</t>
  </si>
  <si>
    <t>Ватикан</t>
  </si>
  <si>
    <t>Мальта</t>
  </si>
  <si>
    <t>Монголия</t>
  </si>
  <si>
    <t>Филиппины</t>
  </si>
  <si>
    <t>Бахрейн</t>
  </si>
  <si>
    <t>Катар</t>
  </si>
  <si>
    <t>Кувейт</t>
  </si>
  <si>
    <t>Литва</t>
  </si>
  <si>
    <t>Эстония</t>
  </si>
  <si>
    <t>Бруней</t>
  </si>
  <si>
    <t>Пакистан</t>
  </si>
  <si>
    <t>Польша</t>
  </si>
  <si>
    <t>Бразилия</t>
  </si>
  <si>
    <t>Канада</t>
  </si>
  <si>
    <t>Куба</t>
  </si>
  <si>
    <t>Мексика</t>
  </si>
  <si>
    <t>Йемен</t>
  </si>
  <si>
    <t>Оман</t>
  </si>
  <si>
    <t>Саудовская Аравия</t>
  </si>
  <si>
    <t>Австралия</t>
  </si>
  <si>
    <t>Новая Зеландия</t>
  </si>
  <si>
    <t>Камбоджа</t>
  </si>
  <si>
    <t>Таиланд</t>
  </si>
  <si>
    <t>Албания</t>
  </si>
  <si>
    <t>Болгария</t>
  </si>
  <si>
    <t>Ирак</t>
  </si>
  <si>
    <t>Аргентина</t>
  </si>
  <si>
    <t>Испания</t>
  </si>
  <si>
    <t>Андорра</t>
  </si>
  <si>
    <t>Монако</t>
  </si>
  <si>
    <t>Сан-Марино</t>
  </si>
  <si>
    <t>Чили</t>
  </si>
  <si>
    <t>Румыния</t>
  </si>
  <si>
    <t>Алжир</t>
  </si>
  <si>
    <t>Ангола</t>
  </si>
  <si>
    <t>Бенин</t>
  </si>
  <si>
    <t>Буркина Фасо</t>
  </si>
  <si>
    <t xml:space="preserve">Гайана </t>
  </si>
  <si>
    <t>Гамбия</t>
  </si>
  <si>
    <t>Гана</t>
  </si>
  <si>
    <t>Гвинея</t>
  </si>
  <si>
    <t>Джибути</t>
  </si>
  <si>
    <t>Замбия</t>
  </si>
  <si>
    <t>Зимбабве</t>
  </si>
  <si>
    <t>Камерун</t>
  </si>
  <si>
    <t>Кения</t>
  </si>
  <si>
    <t>Коморские Острова</t>
  </si>
  <si>
    <t>Либерия</t>
  </si>
  <si>
    <t>Ливия Арабская Джамахирия</t>
  </si>
  <si>
    <t>Маврикий</t>
  </si>
  <si>
    <t>Мавритания</t>
  </si>
  <si>
    <t>Мадагаскар</t>
  </si>
  <si>
    <t>Малави</t>
  </si>
  <si>
    <t>Мали</t>
  </si>
  <si>
    <t>Марокко</t>
  </si>
  <si>
    <t>Мозамбик</t>
  </si>
  <si>
    <t>Намибия</t>
  </si>
  <si>
    <t>Нигер</t>
  </si>
  <si>
    <t>Нигерия</t>
  </si>
  <si>
    <t>Руанда</t>
  </si>
  <si>
    <t>Сан -Томе и Принсипи</t>
  </si>
  <si>
    <t>Сенегал</t>
  </si>
  <si>
    <t>Сомали</t>
  </si>
  <si>
    <t>Сьерра-Леон</t>
  </si>
  <si>
    <t>Судан</t>
  </si>
  <si>
    <t>Танзания</t>
  </si>
  <si>
    <t>Тунис</t>
  </si>
  <si>
    <t>Уганда</t>
  </si>
  <si>
    <t>Центральная Африканская Республика</t>
  </si>
  <si>
    <t>Чад</t>
  </si>
  <si>
    <t>Эритрия</t>
  </si>
  <si>
    <t>Эфиопия</t>
  </si>
  <si>
    <t>Ангтигуа и Барбуда</t>
  </si>
  <si>
    <t>Багамские острава</t>
  </si>
  <si>
    <t>Бермудские Острова</t>
  </si>
  <si>
    <t>Боливия</t>
  </si>
  <si>
    <t>Венесуэла</t>
  </si>
  <si>
    <t xml:space="preserve">Виргинские Острова </t>
  </si>
  <si>
    <t>Гаити</t>
  </si>
  <si>
    <t>Гватемала</t>
  </si>
  <si>
    <t>Гондурас</t>
  </si>
  <si>
    <t>Гренада</t>
  </si>
  <si>
    <t>Доминиканская Республика</t>
  </si>
  <si>
    <t>Коста-Рика</t>
  </si>
  <si>
    <t>Никарагуа</t>
  </si>
  <si>
    <t>Панама</t>
  </si>
  <si>
    <t>Парагвай</t>
  </si>
  <si>
    <t>Перу</t>
  </si>
  <si>
    <t>Сальвадор</t>
  </si>
  <si>
    <t>Суринам</t>
  </si>
  <si>
    <t>Уругвай</t>
  </si>
  <si>
    <t>Эквадор</t>
  </si>
  <si>
    <t>Ямайка</t>
  </si>
  <si>
    <t>Вануату</t>
  </si>
  <si>
    <t>Кирибати</t>
  </si>
  <si>
    <t>Мьянма Союз (Бирма)</t>
  </si>
  <si>
    <t>Науру</t>
  </si>
  <si>
    <t>Того</t>
  </si>
  <si>
    <t>Тринидад И Тобаго</t>
  </si>
  <si>
    <t>Фиджи</t>
  </si>
  <si>
    <t>Тайвань</t>
  </si>
  <si>
    <t>Иордания</t>
  </si>
  <si>
    <t>Сингапур</t>
  </si>
  <si>
    <t>Индонезия</t>
  </si>
  <si>
    <t>Малайзия</t>
  </si>
  <si>
    <t>Израиль</t>
  </si>
  <si>
    <t>Франция</t>
  </si>
  <si>
    <t>Италия</t>
  </si>
  <si>
    <t>Япония</t>
  </si>
  <si>
    <t>Индия</t>
  </si>
  <si>
    <t>Иран</t>
  </si>
  <si>
    <t>Турция</t>
  </si>
  <si>
    <t>Украина</t>
  </si>
  <si>
    <t>Туркменистан</t>
  </si>
  <si>
    <t>Таджикистан</t>
  </si>
  <si>
    <t>Российская Федерация</t>
  </si>
  <si>
    <t>Кыргызстан</t>
  </si>
  <si>
    <t>Казахстан</t>
  </si>
  <si>
    <t>Армения</t>
  </si>
  <si>
    <t>Азербайджан</t>
  </si>
  <si>
    <t>Мальдивская Республика</t>
  </si>
  <si>
    <t>в том числе:</t>
  </si>
  <si>
    <t>-</t>
  </si>
  <si>
    <t>Ботсвана</t>
  </si>
  <si>
    <t>Кабо Верде</t>
  </si>
  <si>
    <t>Народно демократическая Республика Корея</t>
  </si>
  <si>
    <t>Доминика</t>
  </si>
  <si>
    <t>Афганистан</t>
  </si>
  <si>
    <t>Белоруссия</t>
  </si>
  <si>
    <t>Босния И Герцеговина</t>
  </si>
  <si>
    <t>Великобритания Соединенное Королевство</t>
  </si>
  <si>
    <t>Германия Федеративная Республика</t>
  </si>
  <si>
    <t>Грузия</t>
  </si>
  <si>
    <t>Кипр</t>
  </si>
  <si>
    <t>Китай Народная Республика</t>
  </si>
  <si>
    <t>Колумбия</t>
  </si>
  <si>
    <t>Конго демократическая республика(бывш.Заир)</t>
  </si>
  <si>
    <t>Корея Южная</t>
  </si>
  <si>
    <t>Кот-Д'ивуар (Берег Слоновой Кости)</t>
  </si>
  <si>
    <t>Лаос Народная Демократическая Республика</t>
  </si>
  <si>
    <t>Латвия</t>
  </si>
  <si>
    <t>Лицо без гражданства</t>
  </si>
  <si>
    <t>Македония, бывш. Югославская респ.</t>
  </si>
  <si>
    <t>Маршалловы острова Республика</t>
  </si>
  <si>
    <t>Молдова</t>
  </si>
  <si>
    <t>Норвегия</t>
  </si>
  <si>
    <t>Объединенные Арабские Эмираты</t>
  </si>
  <si>
    <t>С Ш А</t>
  </si>
  <si>
    <t>Сент-Кристофер И Невис</t>
  </si>
  <si>
    <t>Сирия Арабская Республика</t>
  </si>
  <si>
    <t>Токелау Острова (Юнион)</t>
  </si>
  <si>
    <t>Финляндия</t>
  </si>
  <si>
    <t>Шри Ланка</t>
  </si>
  <si>
    <t>Ю А Р</t>
  </si>
  <si>
    <t>средний расход в долл. США</t>
  </si>
  <si>
    <t>III.</t>
  </si>
  <si>
    <t>Бурунди</t>
  </si>
  <si>
    <t>Свазиленд</t>
  </si>
  <si>
    <t>Сент-Люсия (Санта-Лусия)</t>
  </si>
  <si>
    <t>Ангилья</t>
  </si>
  <si>
    <t>Габон</t>
  </si>
  <si>
    <t>Святой Елены Остров</t>
  </si>
  <si>
    <t>Барбадос</t>
  </si>
  <si>
    <t>Нидерландские Антилы</t>
  </si>
  <si>
    <t>Острова Теркс и Кайкос</t>
  </si>
  <si>
    <t>2019 yil yanvar-dekabr oylarida O‘zbekiston Respublikasiga tashrif buyuruvchilar soni va turizm xizmatlarini eksport qilish bo‘yicha maʼlumotlar</t>
  </si>
  <si>
    <t>O'zbekiston Respublikasiga tashrif buyurgan xorijiy sayyohlar soni</t>
  </si>
  <si>
    <t>O'zbekiston Respublikasi turistik xizmatlarining eksporti</t>
  </si>
  <si>
    <t>Mintaqalar va mamlakatlar</t>
  </si>
  <si>
    <t>Jami ko'chirildi</t>
  </si>
  <si>
    <t>qo'shni CA mamlakatlari</t>
  </si>
  <si>
    <t>Qozog’iston</t>
  </si>
  <si>
    <t>Qirg'iziston</t>
  </si>
  <si>
    <t>Tojikiston</t>
  </si>
  <si>
    <t>Turkmaniston</t>
  </si>
  <si>
    <t>boshqa MDH mamlakatlari</t>
  </si>
  <si>
    <t>Ozarbayjon</t>
  </si>
  <si>
    <t>Armaniston</t>
  </si>
  <si>
    <t>Belorussiya</t>
  </si>
  <si>
    <t>Moldova</t>
  </si>
  <si>
    <t>Rossiya Federatsiyasi</t>
  </si>
  <si>
    <t>Ukraina</t>
  </si>
  <si>
    <t>uzoq xorijdan</t>
  </si>
  <si>
    <t>2019 yil dekabr</t>
  </si>
  <si>
    <t>2018 yil dekabr</t>
  </si>
  <si>
    <t>o'sish (%)</t>
  </si>
  <si>
    <t>2019 yil yanvar-dekabr</t>
  </si>
  <si>
    <t>2018 yil yanvar-dekabr</t>
  </si>
  <si>
    <t>shu jumladan:</t>
  </si>
  <si>
    <t xml:space="preserve">  MDH mamlakatlaridan</t>
  </si>
  <si>
    <t>boshqalar</t>
  </si>
  <si>
    <t>shaxslar soni</t>
  </si>
  <si>
    <t>o'sish sur'ati,%</t>
  </si>
  <si>
    <t>2018 yil oktyabr</t>
  </si>
  <si>
    <t>2018 yil noyabr</t>
  </si>
  <si>
    <t>2019 yil yanvar</t>
  </si>
  <si>
    <t>2019 yil fevral</t>
  </si>
  <si>
    <t>2019 yil mart</t>
  </si>
  <si>
    <t>2019 yil aprel</t>
  </si>
  <si>
    <t>2019 yil may</t>
  </si>
  <si>
    <t>2019 yil iyun</t>
  </si>
  <si>
    <t>2019 yil iyul</t>
  </si>
  <si>
    <t>2019 yil avgust</t>
  </si>
  <si>
    <t>2019 yil sentyabr</t>
  </si>
  <si>
    <t>2019 yil oktyabr</t>
  </si>
  <si>
    <t>2019 yil noyabr</t>
  </si>
  <si>
    <t>2018 yil yanvar-dekabr va 2019 yil yanvar-dekabr oylarida O‘zbekiston Respublikasiga tashrif buyuruvchilar sonini mamlakat bo‘yicha taqsimlanishi</t>
  </si>
  <si>
    <t>2018 yil yanvar</t>
  </si>
  <si>
    <t>2018 yil fevral</t>
  </si>
  <si>
    <t>2018 yil mart</t>
  </si>
  <si>
    <t>2018 yil aprel</t>
  </si>
  <si>
    <t>May 2018 yil</t>
  </si>
  <si>
    <t>2018 yil iyun</t>
  </si>
  <si>
    <t>2018 yil iyul</t>
  </si>
  <si>
    <t>2018 yil avgust</t>
  </si>
  <si>
    <t>2018 yil sentyabr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</si>
</sst>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\ _₽"/>
    <numFmt numFmtId="165" formatCode="#,##0.0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13" fillId="0" borderId="0" applyFont="0" applyFill="0" applyBorder="0" applyAlignment="0" applyProtection="0"/>
  </cellStyleXfs>
  <cellXfs count="186">
    <xf numFmtId="0" fontId="0" fillId="0" borderId="0" xfId="0"/>
    <xf numFmtId="0" fontId="4" fillId="2" borderId="0" xfId="1" applyFont="1" applyFill="1"/>
    <xf numFmtId="164" fontId="9" fillId="2" borderId="1" xfId="1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3" fontId="5" fillId="3" borderId="11" xfId="1" applyNumberFormat="1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3" fontId="5" fillId="4" borderId="11" xfId="1" applyNumberFormat="1" applyFont="1" applyFill="1" applyBorder="1" applyAlignment="1">
      <alignment horizontal="center" vertical="center"/>
    </xf>
    <xf numFmtId="166" fontId="4" fillId="2" borderId="0" xfId="3" applyNumberFormat="1" applyFont="1" applyFill="1"/>
    <xf numFmtId="166" fontId="4" fillId="2" borderId="0" xfId="3" applyNumberFormat="1" applyFont="1" applyFill="1" applyAlignment="1">
      <alignment horizontal="center"/>
    </xf>
    <xf numFmtId="3" fontId="4" fillId="2" borderId="0" xfId="1" applyNumberFormat="1" applyFont="1" applyFill="1"/>
    <xf numFmtId="0" fontId="5" fillId="2" borderId="0" xfId="1" applyFont="1" applyFill="1" applyAlignment="1">
      <alignment horizontal="center" vertical="center"/>
    </xf>
    <xf numFmtId="165" fontId="11" fillId="4" borderId="24" xfId="1" applyNumberFormat="1" applyFont="1" applyFill="1" applyBorder="1" applyAlignment="1">
      <alignment horizontal="center" vertical="center"/>
    </xf>
    <xf numFmtId="165" fontId="11" fillId="3" borderId="24" xfId="1" applyNumberFormat="1" applyFont="1" applyFill="1" applyBorder="1" applyAlignment="1">
      <alignment horizontal="center" vertical="center"/>
    </xf>
    <xf numFmtId="3" fontId="8" fillId="2" borderId="5" xfId="2" applyNumberFormat="1" applyFont="1" applyFill="1" applyBorder="1" applyAlignment="1">
      <alignment horizontal="center" vertical="center"/>
    </xf>
    <xf numFmtId="3" fontId="8" fillId="2" borderId="6" xfId="2" applyNumberFormat="1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3" fontId="7" fillId="5" borderId="10" xfId="2" applyNumberFormat="1" applyFont="1" applyFill="1" applyBorder="1" applyAlignment="1">
      <alignment horizontal="center" vertical="center"/>
    </xf>
    <xf numFmtId="0" fontId="7" fillId="5" borderId="31" xfId="2" applyFont="1" applyFill="1" applyBorder="1" applyAlignment="1">
      <alignment horizontal="center" vertical="center"/>
    </xf>
    <xf numFmtId="165" fontId="2" fillId="2" borderId="25" xfId="1" applyNumberFormat="1" applyFont="1" applyFill="1" applyBorder="1" applyAlignment="1">
      <alignment horizontal="center" vertical="center"/>
    </xf>
    <xf numFmtId="165" fontId="2" fillId="2" borderId="22" xfId="1" applyNumberFormat="1" applyFont="1" applyFill="1" applyBorder="1" applyAlignment="1">
      <alignment horizontal="center" vertical="center"/>
    </xf>
    <xf numFmtId="165" fontId="2" fillId="2" borderId="26" xfId="1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left" vertical="center"/>
    </xf>
    <xf numFmtId="0" fontId="8" fillId="2" borderId="22" xfId="2" applyFont="1" applyFill="1" applyBorder="1" applyAlignment="1">
      <alignment horizontal="left" vertical="center" wrapText="1"/>
    </xf>
    <xf numFmtId="3" fontId="5" fillId="4" borderId="10" xfId="1" applyNumberFormat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0" fontId="7" fillId="4" borderId="24" xfId="2" applyFont="1" applyFill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0" fontId="7" fillId="3" borderId="24" xfId="2" applyFont="1" applyFill="1" applyBorder="1" applyAlignment="1">
      <alignment horizontal="left" vertical="center"/>
    </xf>
    <xf numFmtId="0" fontId="8" fillId="2" borderId="25" xfId="2" applyFont="1" applyFill="1" applyBorder="1" applyAlignment="1">
      <alignment horizontal="left" vertical="center"/>
    </xf>
    <xf numFmtId="165" fontId="2" fillId="2" borderId="4" xfId="1" applyNumberFormat="1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left" vertical="center"/>
    </xf>
    <xf numFmtId="0" fontId="4" fillId="2" borderId="22" xfId="1" applyFont="1" applyFill="1" applyBorder="1" applyAlignment="1">
      <alignment vertical="center"/>
    </xf>
    <xf numFmtId="0" fontId="4" fillId="2" borderId="22" xfId="1" applyFont="1" applyFill="1" applyBorder="1" applyAlignment="1">
      <alignment horizontal="left" vertical="center"/>
    </xf>
    <xf numFmtId="0" fontId="6" fillId="2" borderId="0" xfId="1" applyFont="1" applyFill="1" applyAlignment="1">
      <alignment vertical="center"/>
    </xf>
    <xf numFmtId="165" fontId="2" fillId="2" borderId="8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165" fontId="2" fillId="2" borderId="0" xfId="1" applyNumberFormat="1" applyFont="1" applyFill="1" applyAlignment="1">
      <alignment horizontal="center" vertical="center"/>
    </xf>
    <xf numFmtId="165" fontId="11" fillId="4" borderId="11" xfId="1" applyNumberFormat="1" applyFont="1" applyFill="1" applyBorder="1" applyAlignment="1">
      <alignment horizontal="center" vertical="center"/>
    </xf>
    <xf numFmtId="165" fontId="11" fillId="4" borderId="12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165" fontId="11" fillId="3" borderId="11" xfId="1" applyNumberFormat="1" applyFont="1" applyFill="1" applyBorder="1" applyAlignment="1">
      <alignment horizontal="center" vertical="center"/>
    </xf>
    <xf numFmtId="165" fontId="11" fillId="3" borderId="12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5" fontId="2" fillId="2" borderId="14" xfId="1" applyNumberFormat="1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>
      <alignment horizontal="center" vertical="center" wrapText="1"/>
    </xf>
    <xf numFmtId="165" fontId="11" fillId="2" borderId="8" xfId="2" applyNumberFormat="1" applyFont="1" applyFill="1" applyBorder="1" applyAlignment="1">
      <alignment horizontal="center" vertical="center" wrapText="1"/>
    </xf>
    <xf numFmtId="165" fontId="2" fillId="2" borderId="23" xfId="1" applyNumberFormat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9" fillId="2" borderId="1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5" fontId="2" fillId="2" borderId="20" xfId="1" applyNumberFormat="1" applyFont="1" applyFill="1" applyBorder="1" applyAlignment="1">
      <alignment horizontal="center" vertical="center"/>
    </xf>
    <xf numFmtId="165" fontId="2" fillId="2" borderId="42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center" vertical="center"/>
    </xf>
    <xf numFmtId="0" fontId="4" fillId="2" borderId="47" xfId="2" applyFont="1" applyFill="1" applyBorder="1" applyAlignment="1">
      <alignment horizontal="center" vertical="center"/>
    </xf>
    <xf numFmtId="0" fontId="4" fillId="2" borderId="48" xfId="2" applyFont="1" applyFill="1" applyBorder="1" applyAlignment="1">
      <alignment horizontal="center" vertical="center"/>
    </xf>
    <xf numFmtId="0" fontId="4" fillId="2" borderId="50" xfId="2" applyFont="1" applyFill="1" applyBorder="1" applyAlignment="1">
      <alignment horizontal="center" vertical="center"/>
    </xf>
    <xf numFmtId="0" fontId="8" fillId="2" borderId="51" xfId="2" applyFont="1" applyFill="1" applyBorder="1" applyAlignment="1">
      <alignment horizontal="center" vertical="center"/>
    </xf>
    <xf numFmtId="0" fontId="8" fillId="2" borderId="37" xfId="2" applyFont="1" applyFill="1" applyBorder="1" applyAlignment="1">
      <alignment horizontal="center" vertical="center"/>
    </xf>
    <xf numFmtId="0" fontId="8" fillId="2" borderId="38" xfId="2" applyFont="1" applyFill="1" applyBorder="1" applyAlignment="1">
      <alignment horizontal="center" vertical="center"/>
    </xf>
    <xf numFmtId="0" fontId="8" fillId="2" borderId="52" xfId="2" applyFont="1" applyFill="1" applyBorder="1" applyAlignment="1">
      <alignment horizontal="center" vertical="center"/>
    </xf>
    <xf numFmtId="3" fontId="8" fillId="2" borderId="15" xfId="2" applyNumberFormat="1" applyFont="1" applyFill="1" applyBorder="1" applyAlignment="1">
      <alignment horizontal="center" vertical="center"/>
    </xf>
    <xf numFmtId="3" fontId="8" fillId="2" borderId="16" xfId="2" applyNumberFormat="1" applyFont="1" applyFill="1" applyBorder="1" applyAlignment="1">
      <alignment horizontal="center" vertical="center"/>
    </xf>
    <xf numFmtId="3" fontId="8" fillId="2" borderId="13" xfId="2" applyNumberFormat="1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3" fontId="8" fillId="2" borderId="19" xfId="2" applyNumberFormat="1" applyFont="1" applyFill="1" applyBorder="1" applyAlignment="1">
      <alignment horizontal="center" vertical="center"/>
    </xf>
    <xf numFmtId="3" fontId="8" fillId="2" borderId="4" xfId="2" applyNumberFormat="1" applyFont="1" applyFill="1" applyBorder="1" applyAlignment="1">
      <alignment horizontal="center" vertical="center"/>
    </xf>
    <xf numFmtId="3" fontId="8" fillId="2" borderId="8" xfId="2" applyNumberFormat="1" applyFont="1" applyFill="1" applyBorder="1" applyAlignment="1">
      <alignment horizontal="center" vertical="center"/>
    </xf>
    <xf numFmtId="3" fontId="8" fillId="2" borderId="9" xfId="2" applyNumberFormat="1" applyFont="1" applyFill="1" applyBorder="1" applyAlignment="1">
      <alignment horizontal="center" vertical="center"/>
    </xf>
    <xf numFmtId="3" fontId="8" fillId="2" borderId="14" xfId="2" applyNumberFormat="1" applyFont="1" applyFill="1" applyBorder="1" applyAlignment="1">
      <alignment horizontal="center" vertical="center"/>
    </xf>
    <xf numFmtId="166" fontId="8" fillId="2" borderId="28" xfId="3" applyNumberFormat="1" applyFont="1" applyFill="1" applyBorder="1" applyAlignment="1">
      <alignment horizontal="center" vertical="center"/>
    </xf>
    <xf numFmtId="166" fontId="8" fillId="2" borderId="53" xfId="3" applyNumberFormat="1" applyFont="1" applyFill="1" applyBorder="1" applyAlignment="1">
      <alignment horizontal="center" vertical="center"/>
    </xf>
    <xf numFmtId="166" fontId="8" fillId="2" borderId="54" xfId="3" applyNumberFormat="1" applyFont="1" applyFill="1" applyBorder="1" applyAlignment="1">
      <alignment horizontal="center" vertical="center"/>
    </xf>
    <xf numFmtId="166" fontId="8" fillId="2" borderId="55" xfId="3" applyNumberFormat="1" applyFont="1" applyFill="1" applyBorder="1" applyAlignment="1">
      <alignment horizontal="center" vertical="center"/>
    </xf>
    <xf numFmtId="166" fontId="8" fillId="2" borderId="56" xfId="3" applyNumberFormat="1" applyFont="1" applyFill="1" applyBorder="1" applyAlignment="1">
      <alignment horizontal="center" vertical="center"/>
    </xf>
    <xf numFmtId="166" fontId="8" fillId="2" borderId="51" xfId="3" applyNumberFormat="1" applyFont="1" applyFill="1" applyBorder="1" applyAlignment="1">
      <alignment horizontal="center" vertical="center"/>
    </xf>
    <xf numFmtId="166" fontId="8" fillId="2" borderId="37" xfId="3" applyNumberFormat="1" applyFont="1" applyFill="1" applyBorder="1" applyAlignment="1">
      <alignment horizontal="center" vertical="center"/>
    </xf>
    <xf numFmtId="166" fontId="8" fillId="2" borderId="38" xfId="3" applyNumberFormat="1" applyFont="1" applyFill="1" applyBorder="1" applyAlignment="1">
      <alignment horizontal="center" vertical="center"/>
    </xf>
    <xf numFmtId="166" fontId="8" fillId="2" borderId="40" xfId="3" applyNumberFormat="1" applyFont="1" applyFill="1" applyBorder="1" applyAlignment="1">
      <alignment horizontal="center" vertical="center"/>
    </xf>
    <xf numFmtId="166" fontId="8" fillId="2" borderId="52" xfId="3" applyNumberFormat="1" applyFont="1" applyFill="1" applyBorder="1" applyAlignment="1">
      <alignment horizontal="center" vertical="center"/>
    </xf>
    <xf numFmtId="3" fontId="8" fillId="2" borderId="21" xfId="2" applyNumberFormat="1" applyFont="1" applyFill="1" applyBorder="1" applyAlignment="1">
      <alignment horizontal="center" vertical="center"/>
    </xf>
    <xf numFmtId="3" fontId="8" fillId="2" borderId="22" xfId="2" applyNumberFormat="1" applyFont="1" applyFill="1" applyBorder="1" applyAlignment="1">
      <alignment horizontal="center" vertical="center"/>
    </xf>
    <xf numFmtId="3" fontId="8" fillId="2" borderId="23" xfId="2" applyNumberFormat="1" applyFont="1" applyFill="1" applyBorder="1" applyAlignment="1">
      <alignment horizontal="center" vertical="center"/>
    </xf>
    <xf numFmtId="3" fontId="8" fillId="2" borderId="25" xfId="2" applyNumberFormat="1" applyFont="1" applyFill="1" applyBorder="1" applyAlignment="1">
      <alignment horizontal="center" vertical="center"/>
    </xf>
    <xf numFmtId="3" fontId="8" fillId="2" borderId="26" xfId="2" applyNumberFormat="1" applyFont="1" applyFill="1" applyBorder="1" applyAlignment="1">
      <alignment horizontal="center" vertical="center"/>
    </xf>
    <xf numFmtId="166" fontId="5" fillId="5" borderId="33" xfId="3" applyNumberFormat="1" applyFont="1" applyFill="1" applyBorder="1" applyAlignment="1">
      <alignment horizontal="center" vertical="center" wrapText="1"/>
    </xf>
    <xf numFmtId="3" fontId="5" fillId="5" borderId="57" xfId="2" applyNumberFormat="1" applyFont="1" applyFill="1" applyBorder="1" applyAlignment="1">
      <alignment horizontal="center" vertical="center" wrapText="1"/>
    </xf>
    <xf numFmtId="0" fontId="7" fillId="5" borderId="52" xfId="2" applyFont="1" applyFill="1" applyBorder="1" applyAlignment="1">
      <alignment horizontal="center" vertical="center"/>
    </xf>
    <xf numFmtId="3" fontId="7" fillId="5" borderId="12" xfId="2" applyNumberFormat="1" applyFont="1" applyFill="1" applyBorder="1" applyAlignment="1">
      <alignment horizontal="center" vertical="center"/>
    </xf>
    <xf numFmtId="166" fontId="7" fillId="5" borderId="39" xfId="3" applyNumberFormat="1" applyFont="1" applyFill="1" applyBorder="1" applyAlignment="1">
      <alignment horizontal="center" vertical="center"/>
    </xf>
    <xf numFmtId="3" fontId="7" fillId="5" borderId="24" xfId="2" applyNumberFormat="1" applyFont="1" applyFill="1" applyBorder="1" applyAlignment="1">
      <alignment horizontal="center" vertical="center"/>
    </xf>
    <xf numFmtId="0" fontId="5" fillId="5" borderId="41" xfId="2" applyFont="1" applyFill="1" applyBorder="1" applyAlignment="1">
      <alignment horizontal="center" vertical="center"/>
    </xf>
    <xf numFmtId="0" fontId="7" fillId="5" borderId="39" xfId="2" applyFont="1" applyFill="1" applyBorder="1" applyAlignment="1">
      <alignment horizontal="center" vertical="center"/>
    </xf>
    <xf numFmtId="166" fontId="7" fillId="5" borderId="36" xfId="3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3" fontId="5" fillId="5" borderId="43" xfId="2" applyNumberFormat="1" applyFont="1" applyFill="1" applyBorder="1" applyAlignment="1">
      <alignment horizontal="center" vertical="center" wrapText="1"/>
    </xf>
    <xf numFmtId="3" fontId="5" fillId="5" borderId="45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5" fillId="2" borderId="36" xfId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 vertical="center" wrapText="1"/>
    </xf>
    <xf numFmtId="0" fontId="5" fillId="5" borderId="51" xfId="2" applyFont="1" applyFill="1" applyBorder="1" applyAlignment="1">
      <alignment horizontal="center" vertical="center" wrapText="1"/>
    </xf>
    <xf numFmtId="0" fontId="5" fillId="5" borderId="37" xfId="2" applyFont="1" applyFill="1" applyBorder="1" applyAlignment="1">
      <alignment horizontal="center" vertical="center" wrapText="1"/>
    </xf>
    <xf numFmtId="3" fontId="5" fillId="5" borderId="43" xfId="2" applyNumberFormat="1" applyFont="1" applyFill="1" applyBorder="1" applyAlignment="1">
      <alignment horizontal="center" vertical="center" wrapText="1"/>
    </xf>
    <xf numFmtId="3" fontId="5" fillId="5" borderId="44" xfId="2" applyNumberFormat="1" applyFont="1" applyFill="1" applyBorder="1" applyAlignment="1">
      <alignment horizontal="center" vertical="center" wrapText="1"/>
    </xf>
    <xf numFmtId="3" fontId="5" fillId="5" borderId="45" xfId="2" applyNumberFormat="1" applyFont="1" applyFill="1" applyBorder="1" applyAlignment="1">
      <alignment horizontal="center" vertical="center" wrapText="1"/>
    </xf>
    <xf numFmtId="165" fontId="5" fillId="5" borderId="27" xfId="2" applyNumberFormat="1" applyFont="1" applyFill="1" applyBorder="1" applyAlignment="1">
      <alignment horizontal="center" vertical="center" wrapText="1"/>
    </xf>
    <xf numFmtId="165" fontId="5" fillId="5" borderId="29" xfId="2" applyNumberFormat="1" applyFont="1" applyFill="1" applyBorder="1" applyAlignment="1">
      <alignment horizontal="center" vertical="center" wrapText="1"/>
    </xf>
    <xf numFmtId="165" fontId="5" fillId="5" borderId="30" xfId="2" applyNumberFormat="1" applyFont="1" applyFill="1" applyBorder="1" applyAlignment="1">
      <alignment horizontal="center" vertical="center" wrapText="1"/>
    </xf>
    <xf numFmtId="0" fontId="5" fillId="5" borderId="43" xfId="2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 wrapText="1"/>
    </xf>
    <xf numFmtId="0" fontId="5" fillId="5" borderId="45" xfId="2" applyFont="1" applyFill="1" applyBorder="1" applyAlignment="1">
      <alignment horizontal="center" vertical="center" wrapText="1"/>
    </xf>
    <xf numFmtId="0" fontId="5" fillId="5" borderId="33" xfId="2" applyFont="1" applyFill="1" applyBorder="1" applyAlignment="1">
      <alignment horizontal="center" vertical="center"/>
    </xf>
    <xf numFmtId="0" fontId="5" fillId="5" borderId="34" xfId="2" applyFont="1" applyFill="1" applyBorder="1" applyAlignment="1">
      <alignment horizontal="center" vertical="center"/>
    </xf>
    <xf numFmtId="0" fontId="5" fillId="5" borderId="35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21"/>
  <sheetViews>
    <sheetView tabSelected="1" view="pageBreakPreview" zoomScale="85" zoomScaleNormal="130" zoomScaleSheetLayoutView="85" workbookViewId="0">
      <pane xSplit="2" ySplit="4" topLeftCell="C89" activePane="bottomRight" state="frozen"/>
      <selection pane="topRight" activeCell="C1" sqref="C1"/>
      <selection pane="bottomLeft" activeCell="A5" sqref="A5"/>
      <selection pane="bottomRight" activeCell="L3" sqref="L3:L4"/>
    </sheetView>
  </sheetViews>
  <sheetFormatPr defaultColWidth="9.140625" defaultRowHeight="12.75" x14ac:dyDescent="0.2"/>
  <cols>
    <col min="1" max="1" width="4.42578125" style="1" bestFit="1" customWidth="1"/>
    <col min="2" max="2" width="40.7109375" style="1" bestFit="1" customWidth="1"/>
    <col min="3" max="3" width="18.85546875" style="5" bestFit="1" customWidth="1"/>
    <col min="4" max="15" width="9.42578125" style="5" customWidth="1"/>
    <col min="16" max="16" width="11.42578125" style="4" bestFit="1" customWidth="1"/>
    <col min="17" max="17" width="7.28515625" style="4" bestFit="1" customWidth="1"/>
    <col min="18" max="18" width="8.5703125" style="4" bestFit="1" customWidth="1"/>
    <col min="19" max="19" width="7.28515625" style="4" bestFit="1" customWidth="1"/>
    <col min="20" max="20" width="7.7109375" style="4" bestFit="1" customWidth="1"/>
    <col min="21" max="21" width="7.42578125" style="4" bestFit="1" customWidth="1"/>
    <col min="22" max="22" width="7.7109375" style="5" bestFit="1" customWidth="1"/>
    <col min="23" max="23" width="7.42578125" style="5" bestFit="1" customWidth="1"/>
    <col min="24" max="24" width="7.7109375" style="1" bestFit="1" customWidth="1"/>
    <col min="25" max="25" width="7.42578125" style="1" bestFit="1" customWidth="1"/>
    <col min="26" max="26" width="7.7109375" style="1" bestFit="1" customWidth="1"/>
    <col min="27" max="27" width="7.28515625" style="22" bestFit="1" customWidth="1"/>
    <col min="28" max="28" width="7.7109375" style="1" bestFit="1" customWidth="1"/>
    <col min="29" max="29" width="7.42578125" style="1" bestFit="1" customWidth="1"/>
    <col min="30" max="30" width="7.7109375" style="1" bestFit="1" customWidth="1"/>
    <col min="31" max="31" width="8.85546875" style="1" bestFit="1" customWidth="1"/>
    <col min="32" max="32" width="7.7109375" style="1" bestFit="1" customWidth="1"/>
    <col min="33" max="33" width="8.85546875" style="1" bestFit="1" customWidth="1"/>
    <col min="34" max="34" width="7.7109375" style="1" bestFit="1" customWidth="1"/>
    <col min="35" max="35" width="8.85546875" style="1" bestFit="1" customWidth="1"/>
    <col min="36" max="36" width="7.7109375" style="1" bestFit="1" customWidth="1"/>
    <col min="37" max="37" width="8.85546875" style="1" bestFit="1" customWidth="1"/>
    <col min="38" max="38" width="7.7109375" style="1" bestFit="1" customWidth="1"/>
    <col min="39" max="39" width="8.85546875" style="1" bestFit="1" customWidth="1"/>
    <col min="40" max="40" width="7.7109375" style="1" bestFit="1" customWidth="1"/>
    <col min="41" max="41" width="9.85546875" style="1" bestFit="1" customWidth="1"/>
    <col min="42" max="16384" width="9.140625" style="1"/>
  </cols>
  <sheetData>
    <row r="1" spans="1:41" s="5" customFormat="1" ht="13.5" thickBot="1" x14ac:dyDescent="0.3">
      <c r="A1" s="148" t="s">
        <v>235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</row>
    <row r="2" spans="1:41" ht="15" customHeight="1" thickBot="1" x14ac:dyDescent="0.25">
      <c r="A2" s="149" t="s">
        <v>0</v>
      </c>
      <c r="B2" s="152" t="s">
        <v>197</v>
      </c>
      <c r="C2" s="155" t="s">
        <v>216</v>
      </c>
      <c r="D2" s="161" t="s">
        <v>150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155" t="s">
        <v>215</v>
      </c>
      <c r="Q2" s="152"/>
      <c r="R2" s="168" t="s">
        <v>217</v>
      </c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70"/>
    </row>
    <row r="3" spans="1:41" ht="12.75" customHeight="1" x14ac:dyDescent="0.2">
      <c r="A3" s="150"/>
      <c r="B3" s="153"/>
      <c r="C3" s="156"/>
      <c r="D3" s="158" t="s">
        <v>236</v>
      </c>
      <c r="E3" s="158" t="s">
        <v>237</v>
      </c>
      <c r="F3" s="158" t="s">
        <v>238</v>
      </c>
      <c r="G3" s="158" t="s">
        <v>239</v>
      </c>
      <c r="H3" s="158" t="s">
        <v>240</v>
      </c>
      <c r="I3" s="158" t="s">
        <v>241</v>
      </c>
      <c r="J3" s="158" t="s">
        <v>242</v>
      </c>
      <c r="K3" s="158" t="s">
        <v>243</v>
      </c>
      <c r="L3" s="165" t="s">
        <v>244</v>
      </c>
      <c r="M3" s="165" t="s">
        <v>222</v>
      </c>
      <c r="N3" s="165" t="s">
        <v>223</v>
      </c>
      <c r="O3" s="165" t="s">
        <v>213</v>
      </c>
      <c r="P3" s="156"/>
      <c r="Q3" s="153"/>
      <c r="R3" s="164" t="s">
        <v>224</v>
      </c>
      <c r="S3" s="160"/>
      <c r="T3" s="160" t="s">
        <v>225</v>
      </c>
      <c r="U3" s="160"/>
      <c r="V3" s="160" t="s">
        <v>226</v>
      </c>
      <c r="W3" s="160"/>
      <c r="X3" s="160" t="s">
        <v>227</v>
      </c>
      <c r="Y3" s="160"/>
      <c r="Z3" s="160" t="s">
        <v>228</v>
      </c>
      <c r="AA3" s="160"/>
      <c r="AB3" s="160" t="s">
        <v>229</v>
      </c>
      <c r="AC3" s="160"/>
      <c r="AD3" s="160" t="s">
        <v>230</v>
      </c>
      <c r="AE3" s="160"/>
      <c r="AF3" s="160" t="s">
        <v>231</v>
      </c>
      <c r="AG3" s="167"/>
      <c r="AH3" s="160" t="s">
        <v>232</v>
      </c>
      <c r="AI3" s="167"/>
      <c r="AJ3" s="160" t="s">
        <v>233</v>
      </c>
      <c r="AK3" s="167"/>
      <c r="AL3" s="160" t="s">
        <v>234</v>
      </c>
      <c r="AM3" s="167"/>
      <c r="AN3" s="160" t="s">
        <v>212</v>
      </c>
      <c r="AO3" s="167"/>
    </row>
    <row r="4" spans="1:41" ht="41.25" thickBot="1" x14ac:dyDescent="0.25">
      <c r="A4" s="151"/>
      <c r="B4" s="154"/>
      <c r="C4" s="157"/>
      <c r="D4" s="159"/>
      <c r="E4" s="159"/>
      <c r="F4" s="159"/>
      <c r="G4" s="159"/>
      <c r="H4" s="159"/>
      <c r="I4" s="159"/>
      <c r="J4" s="159"/>
      <c r="K4" s="159"/>
      <c r="L4" s="166"/>
      <c r="M4" s="166"/>
      <c r="N4" s="166"/>
      <c r="O4" s="166"/>
      <c r="P4" s="143" t="s">
        <v>220</v>
      </c>
      <c r="Q4" s="81" t="s">
        <v>221</v>
      </c>
      <c r="R4" s="143" t="s">
        <v>220</v>
      </c>
      <c r="S4" s="82" t="s">
        <v>221</v>
      </c>
      <c r="T4" s="142" t="s">
        <v>220</v>
      </c>
      <c r="U4" s="82" t="s">
        <v>221</v>
      </c>
      <c r="V4" s="142" t="s">
        <v>220</v>
      </c>
      <c r="W4" s="82" t="s">
        <v>221</v>
      </c>
      <c r="X4" s="142" t="s">
        <v>220</v>
      </c>
      <c r="Y4" s="82" t="s">
        <v>221</v>
      </c>
      <c r="Z4" s="142" t="s">
        <v>220</v>
      </c>
      <c r="AA4" s="83" t="s">
        <v>221</v>
      </c>
      <c r="AB4" s="142" t="s">
        <v>220</v>
      </c>
      <c r="AC4" s="83" t="s">
        <v>221</v>
      </c>
      <c r="AD4" s="142" t="s">
        <v>220</v>
      </c>
      <c r="AE4" s="83" t="s">
        <v>221</v>
      </c>
      <c r="AF4" s="142" t="s">
        <v>220</v>
      </c>
      <c r="AG4" s="84" t="s">
        <v>221</v>
      </c>
      <c r="AH4" s="142" t="s">
        <v>220</v>
      </c>
      <c r="AI4" s="84" t="s">
        <v>221</v>
      </c>
      <c r="AJ4" s="142" t="s">
        <v>220</v>
      </c>
      <c r="AK4" s="84" t="s">
        <v>221</v>
      </c>
      <c r="AL4" s="142" t="s">
        <v>220</v>
      </c>
      <c r="AM4" s="84" t="s">
        <v>221</v>
      </c>
      <c r="AN4" s="142" t="s">
        <v>220</v>
      </c>
      <c r="AO4" s="84" t="s">
        <v>221</v>
      </c>
    </row>
    <row r="5" spans="1:41" s="55" customFormat="1" ht="33.75" customHeight="1" thickBot="1" x14ac:dyDescent="0.3">
      <c r="A5" s="53"/>
      <c r="B5" s="54" t="s">
        <v>198</v>
      </c>
      <c r="C5" s="51">
        <f>C6+C17</f>
        <v>5346219</v>
      </c>
      <c r="D5" s="29">
        <f>D6+D17</f>
        <v>262848</v>
      </c>
      <c r="E5" s="29">
        <f t="shared" ref="E5:L5" si="0">E6+E17</f>
        <v>261167</v>
      </c>
      <c r="F5" s="29">
        <f t="shared" si="0"/>
        <v>448249</v>
      </c>
      <c r="G5" s="29">
        <f t="shared" si="0"/>
        <v>434962</v>
      </c>
      <c r="H5" s="29">
        <f t="shared" si="0"/>
        <v>441500</v>
      </c>
      <c r="I5" s="29">
        <f t="shared" si="0"/>
        <v>472907</v>
      </c>
      <c r="J5" s="29">
        <f t="shared" si="0"/>
        <v>506105</v>
      </c>
      <c r="K5" s="29">
        <f t="shared" si="0"/>
        <v>584434</v>
      </c>
      <c r="L5" s="29">
        <f t="shared" si="0"/>
        <v>503305</v>
      </c>
      <c r="M5" s="29">
        <f>M6+M17</f>
        <v>504390</v>
      </c>
      <c r="N5" s="29">
        <f t="shared" ref="N5:O5" si="1">N6+N17</f>
        <v>476131</v>
      </c>
      <c r="O5" s="29">
        <f t="shared" si="1"/>
        <v>450221</v>
      </c>
      <c r="P5" s="51">
        <f>+T5+V5+R5+X5+Z5+AB5+AD5+AF5+AH5+AJ5+AL5+AN5</f>
        <v>6748512</v>
      </c>
      <c r="Q5" s="34">
        <f t="shared" ref="Q5:Q19" si="2">P5/C5*100</f>
        <v>126.22962134547799</v>
      </c>
      <c r="R5" s="51">
        <f t="shared" ref="R5:T5" si="3">R6+R17</f>
        <v>437265</v>
      </c>
      <c r="S5" s="66">
        <f t="shared" ref="S5:S19" si="4">R5/D5*100</f>
        <v>166.3566015339664</v>
      </c>
      <c r="T5" s="29">
        <f t="shared" si="3"/>
        <v>393493</v>
      </c>
      <c r="U5" s="66">
        <f t="shared" ref="U5:U19" si="5">T5/E5*100</f>
        <v>150.66719761685053</v>
      </c>
      <c r="V5" s="29">
        <f>V6+V17</f>
        <v>549454</v>
      </c>
      <c r="W5" s="66">
        <f t="shared" ref="W5:W19" si="6">V5/F5*100</f>
        <v>122.57785293441815</v>
      </c>
      <c r="X5" s="29">
        <f>X6+X17</f>
        <v>544386</v>
      </c>
      <c r="Y5" s="66">
        <f t="shared" ref="Y5:Y19" si="7">X5/G5*100</f>
        <v>125.15714016396835</v>
      </c>
      <c r="Z5" s="29">
        <f>Z6+Z17</f>
        <v>496751</v>
      </c>
      <c r="AA5" s="66">
        <f t="shared" ref="AA5:AA27" si="8">Z5/H5*100</f>
        <v>112.51438278595695</v>
      </c>
      <c r="AB5" s="29">
        <f>AB6+AB17</f>
        <v>613477</v>
      </c>
      <c r="AC5" s="66">
        <f t="shared" ref="AC5:AC19" si="9">AB5/I5*100</f>
        <v>129.72466045120922</v>
      </c>
      <c r="AD5" s="29">
        <f>AD6+AD17</f>
        <v>597665</v>
      </c>
      <c r="AE5" s="66">
        <f t="shared" ref="AE5:AE20" si="10">AD5/J5*100</f>
        <v>118.09110757649104</v>
      </c>
      <c r="AF5" s="29">
        <f>AF6+AF17</f>
        <v>692271</v>
      </c>
      <c r="AG5" s="67">
        <f t="shared" ref="AG5:AG36" si="11">AF5/K5*100</f>
        <v>118.45152746075691</v>
      </c>
      <c r="AH5" s="29">
        <f>AH6+AH17</f>
        <v>613784</v>
      </c>
      <c r="AI5" s="67">
        <f>AH5/M5*100</f>
        <v>121.68837605820893</v>
      </c>
      <c r="AJ5" s="29">
        <f>AJ6+AJ17</f>
        <v>658366</v>
      </c>
      <c r="AK5" s="67">
        <f t="shared" ref="AK5:AK28" si="12">AJ5/M5*100</f>
        <v>130.52717143480243</v>
      </c>
      <c r="AL5" s="29">
        <f>AL6+AL17</f>
        <v>633986</v>
      </c>
      <c r="AM5" s="67">
        <f t="shared" ref="AM5:AM27" si="13">AL5/O5*100</f>
        <v>140.81662117049183</v>
      </c>
      <c r="AN5" s="29">
        <f>AN6+AN17</f>
        <v>517614</v>
      </c>
      <c r="AO5" s="67">
        <f t="shared" ref="AO5:AO6" si="14">AN5/O5*100</f>
        <v>114.96887084343024</v>
      </c>
    </row>
    <row r="6" spans="1:41" s="55" customFormat="1" ht="33.75" customHeight="1" thickBot="1" x14ac:dyDescent="0.3">
      <c r="A6" s="28" t="s">
        <v>1</v>
      </c>
      <c r="B6" s="56" t="s">
        <v>218</v>
      </c>
      <c r="C6" s="52">
        <f>D6+E6+F6+G6+H6+I6+J6+K6+L6+M6+N6+O6</f>
        <v>5020392</v>
      </c>
      <c r="D6" s="27">
        <f>D7+D8+D9+D10+D11+D12+D13+D14+D15+D16</f>
        <v>253735</v>
      </c>
      <c r="E6" s="27">
        <f t="shared" ref="E6:J6" si="15">E7+E8+E9+E10+E11+E12+E13+E14+E15+E16</f>
        <v>250875</v>
      </c>
      <c r="F6" s="27">
        <f t="shared" si="15"/>
        <v>430884</v>
      </c>
      <c r="G6" s="27">
        <f t="shared" si="15"/>
        <v>403100</v>
      </c>
      <c r="H6" s="27">
        <f t="shared" si="15"/>
        <v>408743</v>
      </c>
      <c r="I6" s="27">
        <f t="shared" si="15"/>
        <v>447386</v>
      </c>
      <c r="J6" s="27">
        <f t="shared" si="15"/>
        <v>476456</v>
      </c>
      <c r="K6" s="27">
        <f>K7+K8+K9+K10+K11+K12+K13+K14+K15+K16</f>
        <v>546004</v>
      </c>
      <c r="L6" s="27">
        <f>L7+L8+L9+L10+L11+L12+L13+L14+L15+L16</f>
        <v>457454</v>
      </c>
      <c r="M6" s="27">
        <f>M7+M8+M9+M10+M11+M12+M13+M14+M15+M16</f>
        <v>464595</v>
      </c>
      <c r="N6" s="27">
        <f t="shared" ref="N6:O6" si="16">N7+N8+N9+N10+N11+N12+N13+N14+N15+N16</f>
        <v>451508</v>
      </c>
      <c r="O6" s="27">
        <f t="shared" si="16"/>
        <v>429652</v>
      </c>
      <c r="P6" s="52">
        <f>+T6+V6+R6+X6+Z6+AB6+AD6+AF6+AH6+AJ6+AL6+AN6</f>
        <v>6260110</v>
      </c>
      <c r="Q6" s="35">
        <f t="shared" si="2"/>
        <v>124.69364942020465</v>
      </c>
      <c r="R6" s="52">
        <f t="shared" ref="R6:T6" si="17">SUM(R7:R16)</f>
        <v>419202</v>
      </c>
      <c r="S6" s="72">
        <f t="shared" si="4"/>
        <v>165.21252487831794</v>
      </c>
      <c r="T6" s="27">
        <f t="shared" si="17"/>
        <v>372955</v>
      </c>
      <c r="U6" s="72">
        <f t="shared" si="5"/>
        <v>148.66168410563029</v>
      </c>
      <c r="V6" s="27">
        <f>SUM(V7:V16)</f>
        <v>518666</v>
      </c>
      <c r="W6" s="72">
        <f t="shared" si="6"/>
        <v>120.3725364599289</v>
      </c>
      <c r="X6" s="27">
        <f>SUM(X7:X16)</f>
        <v>493173</v>
      </c>
      <c r="Y6" s="72">
        <f t="shared" si="7"/>
        <v>122.34507566360703</v>
      </c>
      <c r="Z6" s="27">
        <f>SUM(Z7:Z16)</f>
        <v>452032</v>
      </c>
      <c r="AA6" s="72">
        <f t="shared" si="8"/>
        <v>110.5907624106101</v>
      </c>
      <c r="AB6" s="27">
        <f>SUM(AB7:AB16)</f>
        <v>569191</v>
      </c>
      <c r="AC6" s="72">
        <f t="shared" si="9"/>
        <v>127.2259301810964</v>
      </c>
      <c r="AD6" s="27">
        <f>SUM(AD7:AD16)</f>
        <v>555760</v>
      </c>
      <c r="AE6" s="72">
        <f t="shared" si="10"/>
        <v>116.64455899390501</v>
      </c>
      <c r="AF6" s="27">
        <f>SUM(AF7:AF16)</f>
        <v>636822</v>
      </c>
      <c r="AG6" s="73">
        <f t="shared" si="11"/>
        <v>116.63321147830419</v>
      </c>
      <c r="AH6" s="27">
        <f>SUM(AH7:AH16)</f>
        <v>547861</v>
      </c>
      <c r="AI6" s="73">
        <f>AH6/M6*100</f>
        <v>117.92227639126551</v>
      </c>
      <c r="AJ6" s="27">
        <f>SUM(AJ7:AJ16)</f>
        <v>601929</v>
      </c>
      <c r="AK6" s="73">
        <f t="shared" si="12"/>
        <v>129.55993930197269</v>
      </c>
      <c r="AL6" s="27">
        <f>SUM(AL7:AL16)</f>
        <v>600623</v>
      </c>
      <c r="AM6" s="73">
        <f t="shared" si="13"/>
        <v>139.79290216268049</v>
      </c>
      <c r="AN6" s="27">
        <f>SUM(AN7:AN16)</f>
        <v>491896</v>
      </c>
      <c r="AO6" s="73">
        <f t="shared" si="14"/>
        <v>114.48707325928891</v>
      </c>
    </row>
    <row r="7" spans="1:41" s="55" customFormat="1" ht="33.75" customHeight="1" x14ac:dyDescent="0.25">
      <c r="A7" s="9">
        <v>1</v>
      </c>
      <c r="B7" s="57" t="s">
        <v>148</v>
      </c>
      <c r="C7" s="36">
        <f>+E7+F7+D7+G7+H7+I7+J7+K7+L7+M7+N7+O7</f>
        <v>10465</v>
      </c>
      <c r="D7" s="20">
        <v>619</v>
      </c>
      <c r="E7" s="10">
        <v>649</v>
      </c>
      <c r="F7" s="10">
        <v>976</v>
      </c>
      <c r="G7" s="10">
        <v>975</v>
      </c>
      <c r="H7" s="10">
        <v>962</v>
      </c>
      <c r="I7" s="10">
        <v>802</v>
      </c>
      <c r="J7" s="10">
        <v>977</v>
      </c>
      <c r="K7" s="10">
        <v>983</v>
      </c>
      <c r="L7" s="10">
        <v>952</v>
      </c>
      <c r="M7" s="10">
        <v>864</v>
      </c>
      <c r="N7" s="10">
        <v>886</v>
      </c>
      <c r="O7" s="10">
        <v>820</v>
      </c>
      <c r="P7" s="36">
        <f>+T7+V7+R7+X7+Z7+AB7+AD7+AF7+AH7+AJ7+AL7+AN7</f>
        <v>12367</v>
      </c>
      <c r="Q7" s="43">
        <f t="shared" si="2"/>
        <v>118.17486860965123</v>
      </c>
      <c r="R7" s="68">
        <v>851</v>
      </c>
      <c r="S7" s="69">
        <f t="shared" si="4"/>
        <v>137.47980613893375</v>
      </c>
      <c r="T7" s="70">
        <v>961</v>
      </c>
      <c r="U7" s="69">
        <f t="shared" si="5"/>
        <v>148.07395993836673</v>
      </c>
      <c r="V7" s="10">
        <v>1080</v>
      </c>
      <c r="W7" s="69">
        <f t="shared" si="6"/>
        <v>110.65573770491804</v>
      </c>
      <c r="X7" s="10">
        <v>1048</v>
      </c>
      <c r="Y7" s="69">
        <f t="shared" si="7"/>
        <v>107.4871794871795</v>
      </c>
      <c r="Z7" s="10">
        <v>1026</v>
      </c>
      <c r="AA7" s="69">
        <f t="shared" si="8"/>
        <v>106.65280665280665</v>
      </c>
      <c r="AB7" s="10">
        <v>1129</v>
      </c>
      <c r="AC7" s="69">
        <f t="shared" si="9"/>
        <v>140.77306733167083</v>
      </c>
      <c r="AD7" s="10">
        <v>1022</v>
      </c>
      <c r="AE7" s="69">
        <f t="shared" si="10"/>
        <v>104.60593654042989</v>
      </c>
      <c r="AF7" s="10">
        <v>1057</v>
      </c>
      <c r="AG7" s="71">
        <f t="shared" si="11"/>
        <v>107.52797558494404</v>
      </c>
      <c r="AH7" s="10">
        <v>1142</v>
      </c>
      <c r="AI7" s="71">
        <f t="shared" ref="AI7:AI17" si="18">AH7/L7*100</f>
        <v>119.9579831932773</v>
      </c>
      <c r="AJ7" s="10">
        <v>1113</v>
      </c>
      <c r="AK7" s="71">
        <f t="shared" si="12"/>
        <v>128.81944444444443</v>
      </c>
      <c r="AL7" s="10">
        <v>1052</v>
      </c>
      <c r="AM7" s="71">
        <f t="shared" si="13"/>
        <v>128.29268292682926</v>
      </c>
      <c r="AN7" s="10">
        <v>886</v>
      </c>
      <c r="AO7" s="71">
        <f>AN7/O7*100</f>
        <v>108.04878048780489</v>
      </c>
    </row>
    <row r="8" spans="1:41" s="55" customFormat="1" ht="33.75" customHeight="1" x14ac:dyDescent="0.25">
      <c r="A8" s="47">
        <v>2</v>
      </c>
      <c r="B8" s="49" t="s">
        <v>147</v>
      </c>
      <c r="C8" s="36">
        <f t="shared" ref="C8:C16" si="19">+E8+F8+D8+G8+H8+I8+J8+K8+L8+M8+N8+O8</f>
        <v>1409</v>
      </c>
      <c r="D8" s="2">
        <v>86</v>
      </c>
      <c r="E8" s="3">
        <v>100</v>
      </c>
      <c r="F8" s="3">
        <v>110</v>
      </c>
      <c r="G8" s="3">
        <v>108</v>
      </c>
      <c r="H8" s="3">
        <v>123</v>
      </c>
      <c r="I8" s="3">
        <v>141</v>
      </c>
      <c r="J8" s="3">
        <v>117</v>
      </c>
      <c r="K8" s="3">
        <v>109</v>
      </c>
      <c r="L8" s="3">
        <v>116</v>
      </c>
      <c r="M8" s="3">
        <v>142</v>
      </c>
      <c r="N8" s="3">
        <v>139</v>
      </c>
      <c r="O8" s="3">
        <v>118</v>
      </c>
      <c r="P8" s="36">
        <f t="shared" ref="P8:P71" si="20">+T8+V8+R8+X8+Z8+AB8+AD8+AF8+AH8+AJ8+AL8+AN8</f>
        <v>1740</v>
      </c>
      <c r="Q8" s="44">
        <f t="shared" si="2"/>
        <v>123.49183818310858</v>
      </c>
      <c r="R8" s="46">
        <v>108</v>
      </c>
      <c r="S8" s="6">
        <f t="shared" si="4"/>
        <v>125.58139534883721</v>
      </c>
      <c r="T8" s="11">
        <v>100</v>
      </c>
      <c r="U8" s="6">
        <f t="shared" si="5"/>
        <v>100</v>
      </c>
      <c r="V8" s="3">
        <v>138</v>
      </c>
      <c r="W8" s="6">
        <f t="shared" si="6"/>
        <v>125.45454545454547</v>
      </c>
      <c r="X8" s="3">
        <v>177</v>
      </c>
      <c r="Y8" s="6">
        <f t="shared" si="7"/>
        <v>163.88888888888889</v>
      </c>
      <c r="Z8" s="3">
        <v>124</v>
      </c>
      <c r="AA8" s="6">
        <f t="shared" si="8"/>
        <v>100.8130081300813</v>
      </c>
      <c r="AB8" s="3">
        <v>161</v>
      </c>
      <c r="AC8" s="6">
        <f t="shared" si="9"/>
        <v>114.18439716312056</v>
      </c>
      <c r="AD8" s="3">
        <v>167</v>
      </c>
      <c r="AE8" s="6">
        <f t="shared" si="10"/>
        <v>142.73504273504273</v>
      </c>
      <c r="AF8" s="3">
        <v>129</v>
      </c>
      <c r="AG8" s="58">
        <f t="shared" si="11"/>
        <v>118.34862385321101</v>
      </c>
      <c r="AH8" s="3">
        <v>162</v>
      </c>
      <c r="AI8" s="71">
        <f t="shared" si="18"/>
        <v>139.65517241379311</v>
      </c>
      <c r="AJ8" s="3">
        <v>206</v>
      </c>
      <c r="AK8" s="71">
        <f t="shared" si="12"/>
        <v>145.07042253521126</v>
      </c>
      <c r="AL8" s="3">
        <v>163</v>
      </c>
      <c r="AM8" s="71">
        <f t="shared" si="13"/>
        <v>138.13559322033899</v>
      </c>
      <c r="AN8" s="10">
        <v>105</v>
      </c>
      <c r="AO8" s="71">
        <f t="shared" ref="AO8:AO71" si="21">AN8/O8*100</f>
        <v>88.983050847457619</v>
      </c>
    </row>
    <row r="9" spans="1:41" s="55" customFormat="1" ht="33.75" customHeight="1" x14ac:dyDescent="0.25">
      <c r="A9" s="47">
        <v>3</v>
      </c>
      <c r="B9" s="49" t="s">
        <v>157</v>
      </c>
      <c r="C9" s="36">
        <f t="shared" si="19"/>
        <v>5609</v>
      </c>
      <c r="D9" s="2">
        <v>254</v>
      </c>
      <c r="E9" s="3">
        <v>267</v>
      </c>
      <c r="F9" s="3">
        <v>328</v>
      </c>
      <c r="G9" s="3">
        <v>594</v>
      </c>
      <c r="H9" s="3">
        <v>444</v>
      </c>
      <c r="I9" s="3">
        <v>394</v>
      </c>
      <c r="J9" s="3">
        <v>411</v>
      </c>
      <c r="K9" s="3">
        <v>504</v>
      </c>
      <c r="L9" s="3">
        <v>927</v>
      </c>
      <c r="M9" s="3">
        <v>585</v>
      </c>
      <c r="N9" s="3">
        <v>501</v>
      </c>
      <c r="O9" s="3">
        <v>400</v>
      </c>
      <c r="P9" s="36">
        <f t="shared" si="20"/>
        <v>7411</v>
      </c>
      <c r="Q9" s="44">
        <f t="shared" si="2"/>
        <v>132.12693884827956</v>
      </c>
      <c r="R9" s="46">
        <v>344</v>
      </c>
      <c r="S9" s="6">
        <f t="shared" si="4"/>
        <v>135.43307086614175</v>
      </c>
      <c r="T9" s="11">
        <v>431</v>
      </c>
      <c r="U9" s="6">
        <f t="shared" si="5"/>
        <v>161.42322097378278</v>
      </c>
      <c r="V9" s="3">
        <v>564</v>
      </c>
      <c r="W9" s="6">
        <f t="shared" si="6"/>
        <v>171.95121951219511</v>
      </c>
      <c r="X9" s="3">
        <v>672</v>
      </c>
      <c r="Y9" s="6">
        <f t="shared" si="7"/>
        <v>113.13131313131312</v>
      </c>
      <c r="Z9" s="3">
        <v>732</v>
      </c>
      <c r="AA9" s="6">
        <f t="shared" si="8"/>
        <v>164.86486486486487</v>
      </c>
      <c r="AB9" s="3">
        <v>637</v>
      </c>
      <c r="AC9" s="6">
        <f t="shared" si="9"/>
        <v>161.67512690355329</v>
      </c>
      <c r="AD9" s="3">
        <v>663</v>
      </c>
      <c r="AE9" s="6">
        <f t="shared" si="10"/>
        <v>161.31386861313868</v>
      </c>
      <c r="AF9" s="3">
        <v>687</v>
      </c>
      <c r="AG9" s="58">
        <f t="shared" si="11"/>
        <v>136.30952380952382</v>
      </c>
      <c r="AH9" s="3">
        <v>775</v>
      </c>
      <c r="AI9" s="71">
        <f t="shared" si="18"/>
        <v>83.603020496224374</v>
      </c>
      <c r="AJ9" s="3">
        <v>796</v>
      </c>
      <c r="AK9" s="71">
        <f t="shared" si="12"/>
        <v>136.06837606837607</v>
      </c>
      <c r="AL9" s="3">
        <v>658</v>
      </c>
      <c r="AM9" s="71">
        <f t="shared" si="13"/>
        <v>164.5</v>
      </c>
      <c r="AN9" s="10">
        <v>452</v>
      </c>
      <c r="AO9" s="71">
        <f t="shared" si="21"/>
        <v>112.99999999999999</v>
      </c>
    </row>
    <row r="10" spans="1:41" s="55" customFormat="1" ht="33.75" customHeight="1" x14ac:dyDescent="0.25">
      <c r="A10" s="47">
        <v>4</v>
      </c>
      <c r="B10" s="49" t="s">
        <v>146</v>
      </c>
      <c r="C10" s="36">
        <f t="shared" si="19"/>
        <v>2293077</v>
      </c>
      <c r="D10" s="2">
        <v>149564</v>
      </c>
      <c r="E10" s="11">
        <v>139914</v>
      </c>
      <c r="F10" s="3">
        <v>218489</v>
      </c>
      <c r="G10" s="3">
        <v>175835</v>
      </c>
      <c r="H10" s="3">
        <v>191617</v>
      </c>
      <c r="I10" s="3">
        <v>212845</v>
      </c>
      <c r="J10" s="3">
        <v>225841</v>
      </c>
      <c r="K10" s="3">
        <v>247677</v>
      </c>
      <c r="L10" s="3">
        <v>193446</v>
      </c>
      <c r="M10" s="3">
        <v>191013</v>
      </c>
      <c r="N10" s="3">
        <v>178390</v>
      </c>
      <c r="O10" s="3">
        <v>168446</v>
      </c>
      <c r="P10" s="36">
        <f t="shared" si="20"/>
        <v>2261094</v>
      </c>
      <c r="Q10" s="44">
        <f t="shared" si="2"/>
        <v>98.605236544607962</v>
      </c>
      <c r="R10" s="46">
        <v>163968</v>
      </c>
      <c r="S10" s="6">
        <f t="shared" si="4"/>
        <v>109.63065978444011</v>
      </c>
      <c r="T10" s="11">
        <v>145534</v>
      </c>
      <c r="U10" s="6">
        <f t="shared" si="5"/>
        <v>104.01675314836257</v>
      </c>
      <c r="V10" s="11">
        <v>199532</v>
      </c>
      <c r="W10" s="6">
        <f t="shared" si="6"/>
        <v>91.323590661314753</v>
      </c>
      <c r="X10" s="3">
        <v>181435</v>
      </c>
      <c r="Y10" s="6">
        <f t="shared" si="7"/>
        <v>103.18480393550773</v>
      </c>
      <c r="Z10" s="3">
        <v>175212</v>
      </c>
      <c r="AA10" s="6">
        <f t="shared" si="8"/>
        <v>91.438651059144021</v>
      </c>
      <c r="AB10" s="3">
        <v>221001</v>
      </c>
      <c r="AC10" s="6">
        <f t="shared" si="9"/>
        <v>103.83189645046865</v>
      </c>
      <c r="AD10" s="3">
        <v>217702</v>
      </c>
      <c r="AE10" s="6">
        <f t="shared" si="10"/>
        <v>96.396137105308597</v>
      </c>
      <c r="AF10" s="3">
        <v>238237</v>
      </c>
      <c r="AG10" s="58">
        <f t="shared" si="11"/>
        <v>96.188584325553038</v>
      </c>
      <c r="AH10" s="3">
        <v>183863</v>
      </c>
      <c r="AI10" s="71">
        <f t="shared" si="18"/>
        <v>95.046162753429897</v>
      </c>
      <c r="AJ10" s="3">
        <v>198371</v>
      </c>
      <c r="AK10" s="71">
        <f t="shared" si="12"/>
        <v>103.85209383654517</v>
      </c>
      <c r="AL10" s="3">
        <v>186340</v>
      </c>
      <c r="AM10" s="71">
        <f t="shared" si="13"/>
        <v>110.62298896975886</v>
      </c>
      <c r="AN10" s="10">
        <v>149899</v>
      </c>
      <c r="AO10" s="71">
        <f t="shared" si="21"/>
        <v>88.989349702575311</v>
      </c>
    </row>
    <row r="11" spans="1:41" s="55" customFormat="1" ht="33.75" customHeight="1" x14ac:dyDescent="0.25">
      <c r="A11" s="47">
        <v>5</v>
      </c>
      <c r="B11" s="49" t="s">
        <v>145</v>
      </c>
      <c r="C11" s="36">
        <f t="shared" si="19"/>
        <v>1055688</v>
      </c>
      <c r="D11" s="2">
        <v>59762</v>
      </c>
      <c r="E11" s="11">
        <v>52651</v>
      </c>
      <c r="F11" s="3">
        <v>94982</v>
      </c>
      <c r="G11" s="3">
        <v>86747</v>
      </c>
      <c r="H11" s="3">
        <v>80011</v>
      </c>
      <c r="I11" s="3">
        <v>83954</v>
      </c>
      <c r="J11" s="3">
        <v>85836</v>
      </c>
      <c r="K11" s="3">
        <v>106477</v>
      </c>
      <c r="L11" s="3">
        <v>96650</v>
      </c>
      <c r="M11" s="3">
        <v>105095</v>
      </c>
      <c r="N11" s="3">
        <v>107811</v>
      </c>
      <c r="O11" s="3">
        <v>95712</v>
      </c>
      <c r="P11" s="36">
        <f t="shared" si="20"/>
        <v>1454907</v>
      </c>
      <c r="Q11" s="44">
        <f t="shared" si="2"/>
        <v>137.81600245527088</v>
      </c>
      <c r="R11" s="46">
        <v>91402</v>
      </c>
      <c r="S11" s="6">
        <f t="shared" si="4"/>
        <v>152.94334192296108</v>
      </c>
      <c r="T11" s="11">
        <v>81555</v>
      </c>
      <c r="U11" s="6">
        <f t="shared" si="5"/>
        <v>154.89734288047708</v>
      </c>
      <c r="V11" s="11">
        <v>115835</v>
      </c>
      <c r="W11" s="6">
        <f t="shared" si="6"/>
        <v>121.9546861510602</v>
      </c>
      <c r="X11" s="3">
        <v>120841</v>
      </c>
      <c r="Y11" s="6">
        <f t="shared" si="7"/>
        <v>139.30280009683332</v>
      </c>
      <c r="Z11" s="3">
        <v>98395</v>
      </c>
      <c r="AA11" s="6">
        <f t="shared" si="8"/>
        <v>122.97684068440589</v>
      </c>
      <c r="AB11" s="3">
        <v>139866</v>
      </c>
      <c r="AC11" s="6">
        <f t="shared" si="9"/>
        <v>166.59837530075993</v>
      </c>
      <c r="AD11" s="3">
        <v>115542</v>
      </c>
      <c r="AE11" s="6">
        <f t="shared" si="10"/>
        <v>134.60785684328255</v>
      </c>
      <c r="AF11" s="3">
        <v>140839</v>
      </c>
      <c r="AG11" s="58">
        <f t="shared" si="11"/>
        <v>132.27175822008508</v>
      </c>
      <c r="AH11" s="3">
        <v>130320</v>
      </c>
      <c r="AI11" s="71">
        <f t="shared" si="18"/>
        <v>134.83704086911536</v>
      </c>
      <c r="AJ11" s="3">
        <v>149324</v>
      </c>
      <c r="AK11" s="71">
        <f t="shared" si="12"/>
        <v>142.08478043674771</v>
      </c>
      <c r="AL11" s="3">
        <v>154052</v>
      </c>
      <c r="AM11" s="71">
        <f t="shared" si="13"/>
        <v>160.95369441658309</v>
      </c>
      <c r="AN11" s="10">
        <v>116936</v>
      </c>
      <c r="AO11" s="71">
        <f t="shared" si="21"/>
        <v>122.17485790705449</v>
      </c>
    </row>
    <row r="12" spans="1:41" s="55" customFormat="1" ht="33.75" customHeight="1" x14ac:dyDescent="0.25">
      <c r="A12" s="47">
        <v>6</v>
      </c>
      <c r="B12" s="49" t="s">
        <v>173</v>
      </c>
      <c r="C12" s="36">
        <f t="shared" si="19"/>
        <v>5470</v>
      </c>
      <c r="D12" s="2">
        <v>255</v>
      </c>
      <c r="E12" s="3">
        <v>196</v>
      </c>
      <c r="F12" s="3">
        <v>229</v>
      </c>
      <c r="G12" s="3">
        <v>326</v>
      </c>
      <c r="H12" s="3">
        <v>449</v>
      </c>
      <c r="I12" s="3">
        <v>561</v>
      </c>
      <c r="J12" s="3">
        <v>585</v>
      </c>
      <c r="K12" s="3">
        <v>436</v>
      </c>
      <c r="L12" s="3">
        <v>465</v>
      </c>
      <c r="M12" s="3">
        <v>596</v>
      </c>
      <c r="N12" s="3">
        <v>669</v>
      </c>
      <c r="O12" s="3">
        <v>703</v>
      </c>
      <c r="P12" s="36">
        <f t="shared" si="20"/>
        <v>4601</v>
      </c>
      <c r="Q12" s="44">
        <f t="shared" si="2"/>
        <v>84.11334552102376</v>
      </c>
      <c r="R12" s="46">
        <v>629</v>
      </c>
      <c r="S12" s="6">
        <f t="shared" si="4"/>
        <v>246.66666666666669</v>
      </c>
      <c r="T12" s="11">
        <v>707</v>
      </c>
      <c r="U12" s="6">
        <f t="shared" si="5"/>
        <v>360.71428571428572</v>
      </c>
      <c r="V12" s="3">
        <v>440</v>
      </c>
      <c r="W12" s="6">
        <f t="shared" si="6"/>
        <v>192.13973799126637</v>
      </c>
      <c r="X12" s="3">
        <v>404</v>
      </c>
      <c r="Y12" s="6">
        <f t="shared" si="7"/>
        <v>123.92638036809815</v>
      </c>
      <c r="Z12" s="3">
        <v>367</v>
      </c>
      <c r="AA12" s="6">
        <f t="shared" si="8"/>
        <v>81.737193763919819</v>
      </c>
      <c r="AB12" s="3">
        <v>356</v>
      </c>
      <c r="AC12" s="6">
        <f t="shared" si="9"/>
        <v>63.458110516934042</v>
      </c>
      <c r="AD12" s="3">
        <v>265</v>
      </c>
      <c r="AE12" s="6">
        <f t="shared" si="10"/>
        <v>45.299145299145302</v>
      </c>
      <c r="AF12" s="3">
        <v>258</v>
      </c>
      <c r="AG12" s="58">
        <f t="shared" si="11"/>
        <v>59.174311926605505</v>
      </c>
      <c r="AH12" s="3">
        <v>275</v>
      </c>
      <c r="AI12" s="71">
        <f t="shared" si="18"/>
        <v>59.13978494623656</v>
      </c>
      <c r="AJ12" s="3">
        <v>284</v>
      </c>
      <c r="AK12" s="71">
        <f t="shared" si="12"/>
        <v>47.651006711409394</v>
      </c>
      <c r="AL12" s="3">
        <v>402</v>
      </c>
      <c r="AM12" s="71">
        <f t="shared" si="13"/>
        <v>57.183499288762448</v>
      </c>
      <c r="AN12" s="10">
        <v>214</v>
      </c>
      <c r="AO12" s="71">
        <f t="shared" si="21"/>
        <v>30.440967283072546</v>
      </c>
    </row>
    <row r="13" spans="1:41" s="55" customFormat="1" ht="33.75" customHeight="1" x14ac:dyDescent="0.25">
      <c r="A13" s="47">
        <v>7</v>
      </c>
      <c r="B13" s="49" t="s">
        <v>144</v>
      </c>
      <c r="C13" s="36">
        <f t="shared" si="19"/>
        <v>371529</v>
      </c>
      <c r="D13" s="2">
        <v>17671</v>
      </c>
      <c r="E13" s="11">
        <v>15810</v>
      </c>
      <c r="F13" s="3">
        <v>24104</v>
      </c>
      <c r="G13" s="3">
        <v>31229</v>
      </c>
      <c r="H13" s="3">
        <v>32002</v>
      </c>
      <c r="I13" s="3">
        <v>37110</v>
      </c>
      <c r="J13" s="3">
        <v>40947</v>
      </c>
      <c r="K13" s="3">
        <v>44067</v>
      </c>
      <c r="L13" s="3">
        <v>36072</v>
      </c>
      <c r="M13" s="3">
        <v>35381</v>
      </c>
      <c r="N13" s="3">
        <v>28735</v>
      </c>
      <c r="O13" s="3">
        <v>28401</v>
      </c>
      <c r="P13" s="36">
        <f t="shared" si="20"/>
        <v>455470</v>
      </c>
      <c r="Q13" s="44">
        <f t="shared" si="2"/>
        <v>122.59339109463865</v>
      </c>
      <c r="R13" s="46">
        <v>26150</v>
      </c>
      <c r="S13" s="6">
        <f t="shared" si="4"/>
        <v>147.9825703129421</v>
      </c>
      <c r="T13" s="11">
        <v>22109</v>
      </c>
      <c r="U13" s="6">
        <f t="shared" si="5"/>
        <v>139.84187223276408</v>
      </c>
      <c r="V13" s="11">
        <v>34438</v>
      </c>
      <c r="W13" s="6">
        <f t="shared" si="6"/>
        <v>142.8725522734816</v>
      </c>
      <c r="X13" s="3">
        <v>38746</v>
      </c>
      <c r="Y13" s="6">
        <f t="shared" si="7"/>
        <v>124.07057542668673</v>
      </c>
      <c r="Z13" s="3">
        <v>40556</v>
      </c>
      <c r="AA13" s="6">
        <f t="shared" si="8"/>
        <v>126.72957940128742</v>
      </c>
      <c r="AB13" s="3">
        <v>45353</v>
      </c>
      <c r="AC13" s="6">
        <f t="shared" si="9"/>
        <v>122.21234168687684</v>
      </c>
      <c r="AD13" s="3">
        <v>48364</v>
      </c>
      <c r="AE13" s="6">
        <f t="shared" si="10"/>
        <v>118.11365912032628</v>
      </c>
      <c r="AF13" s="3">
        <v>55457</v>
      </c>
      <c r="AG13" s="58">
        <f t="shared" si="11"/>
        <v>125.8470056958722</v>
      </c>
      <c r="AH13" s="3">
        <v>42598</v>
      </c>
      <c r="AI13" s="71">
        <f t="shared" si="18"/>
        <v>118.09159458860057</v>
      </c>
      <c r="AJ13" s="3">
        <v>39963</v>
      </c>
      <c r="AK13" s="71">
        <f t="shared" si="12"/>
        <v>112.950453633306</v>
      </c>
      <c r="AL13" s="3">
        <v>34354</v>
      </c>
      <c r="AM13" s="71">
        <f t="shared" si="13"/>
        <v>120.96052955881835</v>
      </c>
      <c r="AN13" s="10">
        <v>27382</v>
      </c>
      <c r="AO13" s="71">
        <f t="shared" si="21"/>
        <v>96.412098165557552</v>
      </c>
    </row>
    <row r="14" spans="1:41" s="55" customFormat="1" ht="33.75" customHeight="1" x14ac:dyDescent="0.25">
      <c r="A14" s="47">
        <v>8</v>
      </c>
      <c r="B14" s="49" t="s">
        <v>143</v>
      </c>
      <c r="C14" s="36">
        <f t="shared" si="19"/>
        <v>1095505</v>
      </c>
      <c r="D14" s="2">
        <v>21355</v>
      </c>
      <c r="E14" s="11">
        <v>34089</v>
      </c>
      <c r="F14" s="3">
        <v>88967</v>
      </c>
      <c r="G14" s="3">
        <v>99227</v>
      </c>
      <c r="H14" s="3">
        <v>89905</v>
      </c>
      <c r="I14" s="3">
        <v>92628</v>
      </c>
      <c r="J14" s="3">
        <v>99726</v>
      </c>
      <c r="K14" s="3">
        <v>126346</v>
      </c>
      <c r="L14" s="3">
        <v>109773</v>
      </c>
      <c r="M14" s="3">
        <v>109052</v>
      </c>
      <c r="N14" s="3">
        <v>113736</v>
      </c>
      <c r="O14" s="3">
        <v>110701</v>
      </c>
      <c r="P14" s="36">
        <f t="shared" si="20"/>
        <v>1473684</v>
      </c>
      <c r="Q14" s="44">
        <f t="shared" si="2"/>
        <v>134.520974345165</v>
      </c>
      <c r="R14" s="46">
        <v>107605</v>
      </c>
      <c r="S14" s="6">
        <f t="shared" si="4"/>
        <v>503.88667759306952</v>
      </c>
      <c r="T14" s="11">
        <v>94331</v>
      </c>
      <c r="U14" s="6">
        <f t="shared" si="5"/>
        <v>276.71976297339313</v>
      </c>
      <c r="V14" s="11">
        <v>132383</v>
      </c>
      <c r="W14" s="6">
        <f t="shared" si="6"/>
        <v>148.80011689727652</v>
      </c>
      <c r="X14" s="3">
        <v>117774</v>
      </c>
      <c r="Y14" s="6">
        <f t="shared" si="7"/>
        <v>118.69148518044483</v>
      </c>
      <c r="Z14" s="3">
        <v>92584</v>
      </c>
      <c r="AA14" s="6">
        <f t="shared" si="8"/>
        <v>102.97981202380291</v>
      </c>
      <c r="AB14" s="3">
        <v>112568</v>
      </c>
      <c r="AC14" s="6">
        <f t="shared" si="9"/>
        <v>121.52696808740338</v>
      </c>
      <c r="AD14" s="3">
        <v>119266</v>
      </c>
      <c r="AE14" s="6">
        <f t="shared" si="10"/>
        <v>119.59368670156228</v>
      </c>
      <c r="AF14" s="3">
        <v>147193</v>
      </c>
      <c r="AG14" s="58">
        <f t="shared" si="11"/>
        <v>116.49992876703654</v>
      </c>
      <c r="AH14" s="3">
        <v>128016</v>
      </c>
      <c r="AI14" s="71">
        <f t="shared" si="18"/>
        <v>116.61884069853244</v>
      </c>
      <c r="AJ14" s="3">
        <v>138501</v>
      </c>
      <c r="AK14" s="71">
        <f t="shared" si="12"/>
        <v>127.00454828888969</v>
      </c>
      <c r="AL14" s="3">
        <v>153745</v>
      </c>
      <c r="AM14" s="71">
        <f t="shared" si="13"/>
        <v>138.88311758701366</v>
      </c>
      <c r="AN14" s="10">
        <v>129718</v>
      </c>
      <c r="AO14" s="71">
        <f t="shared" si="21"/>
        <v>117.17870660608305</v>
      </c>
    </row>
    <row r="15" spans="1:41" s="55" customFormat="1" ht="33.75" customHeight="1" x14ac:dyDescent="0.25">
      <c r="A15" s="47">
        <v>9</v>
      </c>
      <c r="B15" s="49" t="s">
        <v>142</v>
      </c>
      <c r="C15" s="36">
        <f t="shared" si="19"/>
        <v>169922</v>
      </c>
      <c r="D15" s="2">
        <v>3462</v>
      </c>
      <c r="E15" s="3">
        <v>6402</v>
      </c>
      <c r="F15" s="3">
        <v>2056</v>
      </c>
      <c r="G15" s="3">
        <v>6983</v>
      </c>
      <c r="H15" s="3">
        <v>12221</v>
      </c>
      <c r="I15" s="3">
        <v>17970</v>
      </c>
      <c r="J15" s="3">
        <v>20902</v>
      </c>
      <c r="K15" s="3">
        <v>18295</v>
      </c>
      <c r="L15" s="3">
        <v>17858</v>
      </c>
      <c r="M15" s="3">
        <v>20607</v>
      </c>
      <c r="N15" s="3">
        <v>19592</v>
      </c>
      <c r="O15" s="3">
        <v>23574</v>
      </c>
      <c r="P15" s="36">
        <f t="shared" si="20"/>
        <v>574795</v>
      </c>
      <c r="Q15" s="44">
        <f t="shared" si="2"/>
        <v>338.26991207730606</v>
      </c>
      <c r="R15" s="46">
        <v>27378</v>
      </c>
      <c r="S15" s="6">
        <f t="shared" si="4"/>
        <v>790.81455805892551</v>
      </c>
      <c r="T15" s="11">
        <v>26355</v>
      </c>
      <c r="U15" s="6">
        <f t="shared" si="5"/>
        <v>411.66822867853796</v>
      </c>
      <c r="V15" s="3">
        <v>33123</v>
      </c>
      <c r="W15" s="6">
        <f t="shared" si="6"/>
        <v>1611.0408560311284</v>
      </c>
      <c r="X15" s="3">
        <v>30820</v>
      </c>
      <c r="Y15" s="6">
        <f t="shared" si="7"/>
        <v>441.35758270084489</v>
      </c>
      <c r="Z15" s="3">
        <v>41905</v>
      </c>
      <c r="AA15" s="6">
        <f t="shared" si="8"/>
        <v>342.89338024711566</v>
      </c>
      <c r="AB15" s="3">
        <v>46901</v>
      </c>
      <c r="AC15" s="6">
        <f t="shared" si="9"/>
        <v>260.99610461880911</v>
      </c>
      <c r="AD15" s="3">
        <v>51559</v>
      </c>
      <c r="AE15" s="6">
        <f t="shared" si="10"/>
        <v>246.67017510286095</v>
      </c>
      <c r="AF15" s="3">
        <v>51502</v>
      </c>
      <c r="AG15" s="58">
        <f t="shared" si="11"/>
        <v>281.50860890953811</v>
      </c>
      <c r="AH15" s="3">
        <v>59215</v>
      </c>
      <c r="AI15" s="71">
        <f t="shared" si="18"/>
        <v>331.58808377197897</v>
      </c>
      <c r="AJ15" s="3">
        <v>71882</v>
      </c>
      <c r="AK15" s="71">
        <f t="shared" si="12"/>
        <v>348.82321541223854</v>
      </c>
      <c r="AL15" s="3">
        <v>68640</v>
      </c>
      <c r="AM15" s="71">
        <f t="shared" si="13"/>
        <v>291.16823619241535</v>
      </c>
      <c r="AN15" s="10">
        <v>65515</v>
      </c>
      <c r="AO15" s="71">
        <f t="shared" si="21"/>
        <v>277.91210655807242</v>
      </c>
    </row>
    <row r="16" spans="1:41" s="55" customFormat="1" ht="33.75" customHeight="1" thickBot="1" x14ac:dyDescent="0.3">
      <c r="A16" s="12">
        <v>10</v>
      </c>
      <c r="B16" s="59" t="s">
        <v>141</v>
      </c>
      <c r="C16" s="36">
        <f t="shared" si="19"/>
        <v>11718</v>
      </c>
      <c r="D16" s="26">
        <v>707</v>
      </c>
      <c r="E16" s="13">
        <v>797</v>
      </c>
      <c r="F16" s="13">
        <v>643</v>
      </c>
      <c r="G16" s="13">
        <v>1076</v>
      </c>
      <c r="H16" s="13">
        <v>1009</v>
      </c>
      <c r="I16" s="13">
        <v>981</v>
      </c>
      <c r="J16" s="13">
        <v>1114</v>
      </c>
      <c r="K16" s="13">
        <v>1110</v>
      </c>
      <c r="L16" s="13">
        <v>1195</v>
      </c>
      <c r="M16" s="13">
        <v>1260</v>
      </c>
      <c r="N16" s="13">
        <v>1049</v>
      </c>
      <c r="O16" s="13">
        <v>777</v>
      </c>
      <c r="P16" s="36">
        <f t="shared" si="20"/>
        <v>14041</v>
      </c>
      <c r="Q16" s="45">
        <f t="shared" si="2"/>
        <v>119.82420208226661</v>
      </c>
      <c r="R16" s="74">
        <v>767</v>
      </c>
      <c r="S16" s="75">
        <f t="shared" si="4"/>
        <v>108.48656294200849</v>
      </c>
      <c r="T16" s="76">
        <v>872</v>
      </c>
      <c r="U16" s="75">
        <f t="shared" si="5"/>
        <v>109.41028858218318</v>
      </c>
      <c r="V16" s="13">
        <v>1133</v>
      </c>
      <c r="W16" s="75">
        <f t="shared" si="6"/>
        <v>176.20528771384136</v>
      </c>
      <c r="X16" s="13">
        <v>1256</v>
      </c>
      <c r="Y16" s="75">
        <f t="shared" si="7"/>
        <v>116.72862453531599</v>
      </c>
      <c r="Z16" s="13">
        <v>1131</v>
      </c>
      <c r="AA16" s="75">
        <f t="shared" si="8"/>
        <v>112.09117938553024</v>
      </c>
      <c r="AB16" s="13">
        <v>1219</v>
      </c>
      <c r="AC16" s="75">
        <f t="shared" si="9"/>
        <v>124.26095820591235</v>
      </c>
      <c r="AD16" s="13">
        <v>1210</v>
      </c>
      <c r="AE16" s="75">
        <f t="shared" si="10"/>
        <v>108.61759425493716</v>
      </c>
      <c r="AF16" s="13">
        <v>1463</v>
      </c>
      <c r="AG16" s="77">
        <f t="shared" si="11"/>
        <v>131.80180180180182</v>
      </c>
      <c r="AH16" s="13">
        <v>1495</v>
      </c>
      <c r="AI16" s="92">
        <f t="shared" si="18"/>
        <v>125.10460251046025</v>
      </c>
      <c r="AJ16" s="3">
        <v>1489</v>
      </c>
      <c r="AK16" s="92">
        <f t="shared" si="12"/>
        <v>118.17460317460318</v>
      </c>
      <c r="AL16" s="3">
        <v>1217</v>
      </c>
      <c r="AM16" s="92">
        <f t="shared" si="13"/>
        <v>156.62805662805664</v>
      </c>
      <c r="AN16" s="10">
        <v>789</v>
      </c>
      <c r="AO16" s="92">
        <f t="shared" si="21"/>
        <v>101.54440154440154</v>
      </c>
    </row>
    <row r="17" spans="1:41" s="55" customFormat="1" ht="33.75" customHeight="1" thickBot="1" x14ac:dyDescent="0.3">
      <c r="A17" s="28" t="s">
        <v>2</v>
      </c>
      <c r="B17" s="56" t="s">
        <v>211</v>
      </c>
      <c r="C17" s="52">
        <f>D17+E17+F17+G17+H17+I17+J17+K17+L17+M17+N17+O17</f>
        <v>325827</v>
      </c>
      <c r="D17" s="27">
        <f>SUM(D18:D94)</f>
        <v>9113</v>
      </c>
      <c r="E17" s="27">
        <f t="shared" ref="E17:L17" si="22">SUM(E18:E94)</f>
        <v>10292</v>
      </c>
      <c r="F17" s="27">
        <f t="shared" si="22"/>
        <v>17365</v>
      </c>
      <c r="G17" s="27">
        <f t="shared" si="22"/>
        <v>31862</v>
      </c>
      <c r="H17" s="27">
        <f t="shared" si="22"/>
        <v>32757</v>
      </c>
      <c r="I17" s="27">
        <f t="shared" si="22"/>
        <v>25521</v>
      </c>
      <c r="J17" s="27">
        <f t="shared" si="22"/>
        <v>29649</v>
      </c>
      <c r="K17" s="27">
        <f t="shared" si="22"/>
        <v>38430</v>
      </c>
      <c r="L17" s="27">
        <f t="shared" si="22"/>
        <v>45851</v>
      </c>
      <c r="M17" s="27">
        <f>SUM(M18:M94)</f>
        <v>39795</v>
      </c>
      <c r="N17" s="27">
        <f t="shared" ref="N17" si="23">SUM(N18:N94)</f>
        <v>24623</v>
      </c>
      <c r="O17" s="27">
        <f>SUM(O18:O94)</f>
        <v>20569</v>
      </c>
      <c r="P17" s="52">
        <f>+T17+V17+R17+X17+Z17+AB17+AD17+AF17+AH17+AJ17+AL17+AN17</f>
        <v>488402</v>
      </c>
      <c r="Q17" s="35">
        <f t="shared" si="2"/>
        <v>149.89611051263401</v>
      </c>
      <c r="R17" s="52">
        <f>SUM(R18:R94)</f>
        <v>18063</v>
      </c>
      <c r="S17" s="72">
        <f t="shared" si="4"/>
        <v>198.21134642817952</v>
      </c>
      <c r="T17" s="27">
        <f>SUM(T18:T94)</f>
        <v>20538</v>
      </c>
      <c r="U17" s="72">
        <f t="shared" si="5"/>
        <v>199.55305091333074</v>
      </c>
      <c r="V17" s="27">
        <f>SUM(V18:V94)</f>
        <v>30788</v>
      </c>
      <c r="W17" s="72">
        <f t="shared" si="6"/>
        <v>177.2991649870429</v>
      </c>
      <c r="X17" s="27">
        <f>SUM(X18:X94)</f>
        <v>51213</v>
      </c>
      <c r="Y17" s="72">
        <f t="shared" si="7"/>
        <v>160.73378946707678</v>
      </c>
      <c r="Z17" s="27">
        <f>SUM(Z18:Z94)</f>
        <v>44719</v>
      </c>
      <c r="AA17" s="72">
        <f t="shared" si="8"/>
        <v>136.51738559697165</v>
      </c>
      <c r="AB17" s="27">
        <f>SUM(AB18:AB94)</f>
        <v>44286</v>
      </c>
      <c r="AC17" s="72">
        <f t="shared" si="9"/>
        <v>173.52768308451863</v>
      </c>
      <c r="AD17" s="27">
        <f>SUM(AD18:AD94)</f>
        <v>41905</v>
      </c>
      <c r="AE17" s="72">
        <f t="shared" si="10"/>
        <v>141.3369759519714</v>
      </c>
      <c r="AF17" s="27">
        <f>SUM(AF18:AF94)</f>
        <v>55449</v>
      </c>
      <c r="AG17" s="73">
        <f t="shared" si="11"/>
        <v>144.28571428571428</v>
      </c>
      <c r="AH17" s="27">
        <f>SUM(AH18:AH94)</f>
        <v>65923</v>
      </c>
      <c r="AI17" s="73">
        <f t="shared" si="18"/>
        <v>143.77658066345336</v>
      </c>
      <c r="AJ17" s="27">
        <f>SUM(AJ18:AJ94)</f>
        <v>56437</v>
      </c>
      <c r="AK17" s="73">
        <f t="shared" si="12"/>
        <v>141.81932403568288</v>
      </c>
      <c r="AL17" s="27">
        <f>SUM(AL18:AL94)</f>
        <v>33363</v>
      </c>
      <c r="AM17" s="73">
        <f t="shared" si="13"/>
        <v>162.20039865817492</v>
      </c>
      <c r="AN17" s="27">
        <f>SUM(AN18:AN94)</f>
        <v>25718</v>
      </c>
      <c r="AO17" s="73">
        <f t="shared" si="21"/>
        <v>125.03281637415529</v>
      </c>
    </row>
    <row r="18" spans="1:41" s="55" customFormat="1" ht="33.75" customHeight="1" x14ac:dyDescent="0.25">
      <c r="A18" s="9">
        <v>1</v>
      </c>
      <c r="B18" s="57" t="s">
        <v>48</v>
      </c>
      <c r="C18" s="36">
        <f>+E18+F18+D18+G18+H18+I18+J18+K18+L18+M18+N18+O18</f>
        <v>2410</v>
      </c>
      <c r="D18" s="20">
        <v>29</v>
      </c>
      <c r="E18" s="10">
        <v>29</v>
      </c>
      <c r="F18" s="10">
        <v>101</v>
      </c>
      <c r="G18" s="10">
        <v>276</v>
      </c>
      <c r="H18" s="10">
        <v>347</v>
      </c>
      <c r="I18" s="10">
        <v>234</v>
      </c>
      <c r="J18" s="10">
        <v>187</v>
      </c>
      <c r="K18" s="10">
        <v>304</v>
      </c>
      <c r="L18" s="10">
        <v>526</v>
      </c>
      <c r="M18" s="10">
        <v>244</v>
      </c>
      <c r="N18" s="10">
        <v>65</v>
      </c>
      <c r="O18" s="10">
        <v>68</v>
      </c>
      <c r="P18" s="36">
        <f t="shared" si="20"/>
        <v>4588</v>
      </c>
      <c r="Q18" s="43">
        <f t="shared" si="2"/>
        <v>190.37344398340247</v>
      </c>
      <c r="R18" s="68">
        <v>54</v>
      </c>
      <c r="S18" s="69">
        <f t="shared" si="4"/>
        <v>186.20689655172413</v>
      </c>
      <c r="T18" s="70">
        <v>68</v>
      </c>
      <c r="U18" s="69">
        <f t="shared" si="5"/>
        <v>234.48275862068962</v>
      </c>
      <c r="V18" s="10">
        <v>159</v>
      </c>
      <c r="W18" s="69">
        <f t="shared" si="6"/>
        <v>157.42574257425744</v>
      </c>
      <c r="X18" s="10">
        <v>346</v>
      </c>
      <c r="Y18" s="69">
        <f t="shared" si="7"/>
        <v>125.36231884057972</v>
      </c>
      <c r="Z18" s="10">
        <v>679</v>
      </c>
      <c r="AA18" s="69">
        <f t="shared" si="8"/>
        <v>195.67723342939479</v>
      </c>
      <c r="AB18" s="10">
        <v>503</v>
      </c>
      <c r="AC18" s="69">
        <f t="shared" si="9"/>
        <v>214.95726495726495</v>
      </c>
      <c r="AD18" s="10">
        <v>338</v>
      </c>
      <c r="AE18" s="69">
        <f t="shared" si="10"/>
        <v>180.74866310160428</v>
      </c>
      <c r="AF18" s="10">
        <v>509</v>
      </c>
      <c r="AG18" s="71">
        <f t="shared" si="11"/>
        <v>167.43421052631581</v>
      </c>
      <c r="AH18" s="10">
        <v>986</v>
      </c>
      <c r="AI18" s="71">
        <f>AH18/L18</f>
        <v>1.8745247148288973</v>
      </c>
      <c r="AJ18" s="10">
        <v>651</v>
      </c>
      <c r="AK18" s="71">
        <f t="shared" si="12"/>
        <v>266.80327868852459</v>
      </c>
      <c r="AL18" s="10">
        <v>187</v>
      </c>
      <c r="AM18" s="71">
        <f t="shared" si="13"/>
        <v>275</v>
      </c>
      <c r="AN18" s="10">
        <v>108</v>
      </c>
      <c r="AO18" s="71">
        <f t="shared" si="21"/>
        <v>158.8235294117647</v>
      </c>
    </row>
    <row r="19" spans="1:41" s="55" customFormat="1" ht="33.75" customHeight="1" x14ac:dyDescent="0.25">
      <c r="A19" s="47">
        <v>2</v>
      </c>
      <c r="B19" s="49" t="s">
        <v>3</v>
      </c>
      <c r="C19" s="36">
        <f t="shared" ref="C19:C82" si="24">+E19+F19+D19+G19+H19+I19+J19+K19+L19+M19+N19+O19</f>
        <v>2095</v>
      </c>
      <c r="D19" s="2">
        <v>24</v>
      </c>
      <c r="E19" s="3">
        <v>52</v>
      </c>
      <c r="F19" s="3">
        <v>159</v>
      </c>
      <c r="G19" s="3">
        <v>263</v>
      </c>
      <c r="H19" s="3">
        <v>235</v>
      </c>
      <c r="I19" s="3">
        <v>111</v>
      </c>
      <c r="J19" s="3">
        <v>149</v>
      </c>
      <c r="K19" s="3">
        <v>202</v>
      </c>
      <c r="L19" s="3">
        <v>379</v>
      </c>
      <c r="M19" s="3">
        <v>318</v>
      </c>
      <c r="N19" s="3">
        <v>139</v>
      </c>
      <c r="O19" s="3">
        <v>64</v>
      </c>
      <c r="P19" s="36">
        <f t="shared" si="20"/>
        <v>3216</v>
      </c>
      <c r="Q19" s="44">
        <f t="shared" si="2"/>
        <v>153.50835322195704</v>
      </c>
      <c r="R19" s="46">
        <v>53</v>
      </c>
      <c r="S19" s="6">
        <f t="shared" si="4"/>
        <v>220.83333333333334</v>
      </c>
      <c r="T19" s="11">
        <v>84</v>
      </c>
      <c r="U19" s="6">
        <f t="shared" si="5"/>
        <v>161.53846153846155</v>
      </c>
      <c r="V19" s="3">
        <v>151</v>
      </c>
      <c r="W19" s="6">
        <f t="shared" si="6"/>
        <v>94.968553459119505</v>
      </c>
      <c r="X19" s="3">
        <v>493</v>
      </c>
      <c r="Y19" s="6">
        <f t="shared" si="7"/>
        <v>187.45247148288973</v>
      </c>
      <c r="Z19" s="3">
        <v>497</v>
      </c>
      <c r="AA19" s="6">
        <f t="shared" si="8"/>
        <v>211.48936170212767</v>
      </c>
      <c r="AB19" s="3">
        <v>250</v>
      </c>
      <c r="AC19" s="6">
        <f t="shared" si="9"/>
        <v>225.22522522522524</v>
      </c>
      <c r="AD19" s="3">
        <v>236</v>
      </c>
      <c r="AE19" s="6">
        <f t="shared" si="10"/>
        <v>158.38926174496643</v>
      </c>
      <c r="AF19" s="3">
        <v>339</v>
      </c>
      <c r="AG19" s="58">
        <f t="shared" si="11"/>
        <v>167.8217821782178</v>
      </c>
      <c r="AH19" s="3">
        <v>466</v>
      </c>
      <c r="AI19" s="58">
        <f t="shared" ref="AI19:AI28" si="25">AH19/L19*100</f>
        <v>122.95514511873351</v>
      </c>
      <c r="AJ19" s="3">
        <v>393</v>
      </c>
      <c r="AK19" s="71">
        <f t="shared" si="12"/>
        <v>123.58490566037736</v>
      </c>
      <c r="AL19" s="3">
        <v>164</v>
      </c>
      <c r="AM19" s="71">
        <f t="shared" si="13"/>
        <v>256.25</v>
      </c>
      <c r="AN19" s="10">
        <v>90</v>
      </c>
      <c r="AO19" s="71">
        <f t="shared" si="21"/>
        <v>140.625</v>
      </c>
    </row>
    <row r="20" spans="1:41" s="55" customFormat="1" ht="33.75" customHeight="1" x14ac:dyDescent="0.25">
      <c r="A20" s="47">
        <v>3</v>
      </c>
      <c r="B20" s="49" t="s">
        <v>57</v>
      </c>
      <c r="C20" s="36">
        <f t="shared" si="24"/>
        <v>38</v>
      </c>
      <c r="D20" s="2"/>
      <c r="E20" s="3"/>
      <c r="F20" s="3"/>
      <c r="G20" s="3"/>
      <c r="H20" s="3">
        <v>6</v>
      </c>
      <c r="I20" s="3"/>
      <c r="J20" s="3">
        <v>2</v>
      </c>
      <c r="K20" s="3">
        <v>1</v>
      </c>
      <c r="L20" s="3">
        <v>4</v>
      </c>
      <c r="M20" s="3">
        <v>22</v>
      </c>
      <c r="N20" s="3">
        <v>1</v>
      </c>
      <c r="O20" s="3">
        <v>2</v>
      </c>
      <c r="P20" s="36">
        <f t="shared" si="20"/>
        <v>29</v>
      </c>
      <c r="Q20" s="44" t="s">
        <v>151</v>
      </c>
      <c r="R20" s="46">
        <v>1</v>
      </c>
      <c r="S20" s="6" t="s">
        <v>151</v>
      </c>
      <c r="T20" s="11">
        <v>1</v>
      </c>
      <c r="U20" s="6" t="s">
        <v>151</v>
      </c>
      <c r="V20" s="3">
        <v>2</v>
      </c>
      <c r="W20" s="6" t="s">
        <v>151</v>
      </c>
      <c r="X20" s="3">
        <v>1</v>
      </c>
      <c r="Y20" s="6"/>
      <c r="Z20" s="3">
        <v>4</v>
      </c>
      <c r="AA20" s="6">
        <f t="shared" si="8"/>
        <v>66.666666666666657</v>
      </c>
      <c r="AB20" s="3">
        <v>5</v>
      </c>
      <c r="AC20" s="6"/>
      <c r="AD20" s="3">
        <v>1</v>
      </c>
      <c r="AE20" s="6">
        <f t="shared" si="10"/>
        <v>50</v>
      </c>
      <c r="AF20" s="3">
        <v>3</v>
      </c>
      <c r="AG20" s="58">
        <f t="shared" si="11"/>
        <v>300</v>
      </c>
      <c r="AH20" s="3">
        <v>7</v>
      </c>
      <c r="AI20" s="58">
        <f t="shared" si="25"/>
        <v>175</v>
      </c>
      <c r="AJ20" s="3"/>
      <c r="AK20" s="71">
        <f t="shared" si="12"/>
        <v>0</v>
      </c>
      <c r="AL20" s="3">
        <v>1</v>
      </c>
      <c r="AM20" s="71">
        <f t="shared" si="13"/>
        <v>50</v>
      </c>
      <c r="AN20" s="10">
        <v>3</v>
      </c>
      <c r="AO20" s="71">
        <f t="shared" si="21"/>
        <v>150</v>
      </c>
    </row>
    <row r="21" spans="1:41" s="55" customFormat="1" ht="33.75" customHeight="1" x14ac:dyDescent="0.25">
      <c r="A21" s="47">
        <v>4</v>
      </c>
      <c r="B21" s="49" t="s">
        <v>55</v>
      </c>
      <c r="C21" s="36">
        <f t="shared" si="24"/>
        <v>182</v>
      </c>
      <c r="D21" s="2">
        <v>5</v>
      </c>
      <c r="E21" s="3">
        <v>10</v>
      </c>
      <c r="F21" s="3">
        <v>10</v>
      </c>
      <c r="G21" s="3">
        <v>24</v>
      </c>
      <c r="H21" s="3">
        <v>28</v>
      </c>
      <c r="I21" s="3">
        <v>9</v>
      </c>
      <c r="J21" s="3"/>
      <c r="K21" s="3">
        <v>19</v>
      </c>
      <c r="L21" s="3">
        <v>30</v>
      </c>
      <c r="M21" s="3">
        <v>37</v>
      </c>
      <c r="N21" s="3">
        <v>4</v>
      </c>
      <c r="O21" s="3">
        <v>6</v>
      </c>
      <c r="P21" s="36">
        <f t="shared" si="20"/>
        <v>319</v>
      </c>
      <c r="Q21" s="44">
        <f t="shared" ref="Q21:Q28" si="26">P21/C21*100</f>
        <v>175.27472527472528</v>
      </c>
      <c r="R21" s="46">
        <v>7</v>
      </c>
      <c r="S21" s="6">
        <f t="shared" ref="S21:S28" si="27">R21/D21*100</f>
        <v>140</v>
      </c>
      <c r="T21" s="11">
        <v>8</v>
      </c>
      <c r="U21" s="6">
        <f t="shared" ref="U21:U27" si="28">T21/E21*100</f>
        <v>80</v>
      </c>
      <c r="V21" s="3">
        <v>20</v>
      </c>
      <c r="W21" s="6">
        <f t="shared" ref="W21:W28" si="29">V21/F21*100</f>
        <v>200</v>
      </c>
      <c r="X21" s="3">
        <v>17</v>
      </c>
      <c r="Y21" s="6">
        <f t="shared" ref="Y21:Y28" si="30">X21/G21*100</f>
        <v>70.833333333333343</v>
      </c>
      <c r="Z21" s="3">
        <v>27</v>
      </c>
      <c r="AA21" s="6">
        <f t="shared" si="8"/>
        <v>96.428571428571431</v>
      </c>
      <c r="AB21" s="3">
        <v>38</v>
      </c>
      <c r="AC21" s="6">
        <f t="shared" ref="AC21:AC27" si="31">AB21/I21*100</f>
        <v>422.22222222222223</v>
      </c>
      <c r="AD21" s="3">
        <v>25</v>
      </c>
      <c r="AE21" s="6"/>
      <c r="AF21" s="3">
        <v>38</v>
      </c>
      <c r="AG21" s="58">
        <f t="shared" si="11"/>
        <v>200</v>
      </c>
      <c r="AH21" s="3">
        <v>67</v>
      </c>
      <c r="AI21" s="58">
        <f t="shared" si="25"/>
        <v>223.33333333333334</v>
      </c>
      <c r="AJ21" s="3">
        <v>51</v>
      </c>
      <c r="AK21" s="71">
        <f t="shared" si="12"/>
        <v>137.83783783783784</v>
      </c>
      <c r="AL21" s="3">
        <v>19</v>
      </c>
      <c r="AM21" s="71">
        <f t="shared" si="13"/>
        <v>316.66666666666663</v>
      </c>
      <c r="AN21" s="10">
        <v>2</v>
      </c>
      <c r="AO21" s="71">
        <f t="shared" si="21"/>
        <v>33.333333333333329</v>
      </c>
    </row>
    <row r="22" spans="1:41" s="55" customFormat="1" ht="33.75" customHeight="1" x14ac:dyDescent="0.25">
      <c r="A22" s="47">
        <v>5</v>
      </c>
      <c r="B22" s="49" t="s">
        <v>156</v>
      </c>
      <c r="C22" s="36">
        <f t="shared" si="24"/>
        <v>44220</v>
      </c>
      <c r="D22" s="2">
        <v>1107</v>
      </c>
      <c r="E22" s="3">
        <v>1301</v>
      </c>
      <c r="F22" s="3">
        <v>1354</v>
      </c>
      <c r="G22" s="3">
        <v>2564</v>
      </c>
      <c r="H22" s="3">
        <v>2475</v>
      </c>
      <c r="I22" s="3">
        <v>3679</v>
      </c>
      <c r="J22" s="3">
        <v>4876</v>
      </c>
      <c r="K22" s="3">
        <v>7024</v>
      </c>
      <c r="L22" s="3">
        <v>5333</v>
      </c>
      <c r="M22" s="3">
        <v>4994</v>
      </c>
      <c r="N22" s="3">
        <v>4343</v>
      </c>
      <c r="O22" s="3">
        <v>5170</v>
      </c>
      <c r="P22" s="36">
        <f t="shared" si="20"/>
        <v>62580</v>
      </c>
      <c r="Q22" s="44">
        <f t="shared" si="26"/>
        <v>141.51967435549525</v>
      </c>
      <c r="R22" s="46">
        <v>3553</v>
      </c>
      <c r="S22" s="6">
        <f t="shared" si="27"/>
        <v>320.95754290876243</v>
      </c>
      <c r="T22" s="11">
        <v>3332</v>
      </c>
      <c r="U22" s="6">
        <f t="shared" si="28"/>
        <v>256.11068408916219</v>
      </c>
      <c r="V22" s="3">
        <v>5282</v>
      </c>
      <c r="W22" s="6">
        <f t="shared" si="29"/>
        <v>390.10339734121123</v>
      </c>
      <c r="X22" s="3">
        <v>5026</v>
      </c>
      <c r="Y22" s="6">
        <f t="shared" si="30"/>
        <v>196.02184087363494</v>
      </c>
      <c r="Z22" s="3">
        <v>3700</v>
      </c>
      <c r="AA22" s="6">
        <f t="shared" si="8"/>
        <v>149.49494949494951</v>
      </c>
      <c r="AB22" s="3">
        <v>5474</v>
      </c>
      <c r="AC22" s="6">
        <f t="shared" si="31"/>
        <v>148.79043218265832</v>
      </c>
      <c r="AD22" s="3">
        <v>5670</v>
      </c>
      <c r="AE22" s="6">
        <f t="shared" ref="AE22:AE27" si="32">AD22/J22*100</f>
        <v>116.28383921246923</v>
      </c>
      <c r="AF22" s="3">
        <v>7484</v>
      </c>
      <c r="AG22" s="58">
        <f t="shared" si="11"/>
        <v>106.5489749430524</v>
      </c>
      <c r="AH22" s="3">
        <v>5649</v>
      </c>
      <c r="AI22" s="58">
        <f t="shared" si="25"/>
        <v>105.92537033564598</v>
      </c>
      <c r="AJ22" s="3">
        <v>6219</v>
      </c>
      <c r="AK22" s="71">
        <f t="shared" si="12"/>
        <v>124.52943532238687</v>
      </c>
      <c r="AL22" s="3">
        <v>5146</v>
      </c>
      <c r="AM22" s="71">
        <f t="shared" si="13"/>
        <v>99.535783365570595</v>
      </c>
      <c r="AN22" s="10">
        <v>6045</v>
      </c>
      <c r="AO22" s="71">
        <f t="shared" si="21"/>
        <v>116.92456479690523</v>
      </c>
    </row>
    <row r="23" spans="1:41" s="55" customFormat="1" ht="33.75" customHeight="1" x14ac:dyDescent="0.25">
      <c r="A23" s="47">
        <v>6</v>
      </c>
      <c r="B23" s="49" t="s">
        <v>24</v>
      </c>
      <c r="C23" s="36">
        <f t="shared" si="24"/>
        <v>409</v>
      </c>
      <c r="D23" s="2">
        <v>11</v>
      </c>
      <c r="E23" s="3">
        <v>8</v>
      </c>
      <c r="F23" s="3">
        <v>15</v>
      </c>
      <c r="G23" s="3">
        <v>15</v>
      </c>
      <c r="H23" s="3">
        <v>19</v>
      </c>
      <c r="I23" s="3">
        <v>22</v>
      </c>
      <c r="J23" s="3">
        <v>36</v>
      </c>
      <c r="K23" s="3">
        <v>25</v>
      </c>
      <c r="L23" s="3">
        <v>55</v>
      </c>
      <c r="M23" s="3">
        <v>88</v>
      </c>
      <c r="N23" s="3">
        <v>80</v>
      </c>
      <c r="O23" s="3">
        <v>35</v>
      </c>
      <c r="P23" s="36">
        <f t="shared" si="20"/>
        <v>1039</v>
      </c>
      <c r="Q23" s="44">
        <f t="shared" si="26"/>
        <v>254.03422982885084</v>
      </c>
      <c r="R23" s="46">
        <v>15</v>
      </c>
      <c r="S23" s="6">
        <f t="shared" si="27"/>
        <v>136.36363636363635</v>
      </c>
      <c r="T23" s="11">
        <v>24</v>
      </c>
      <c r="U23" s="6">
        <f t="shared" si="28"/>
        <v>300</v>
      </c>
      <c r="V23" s="3">
        <v>49</v>
      </c>
      <c r="W23" s="6">
        <f t="shared" si="29"/>
        <v>326.66666666666669</v>
      </c>
      <c r="X23" s="3">
        <v>62</v>
      </c>
      <c r="Y23" s="6">
        <f t="shared" si="30"/>
        <v>413.33333333333337</v>
      </c>
      <c r="Z23" s="3">
        <v>61</v>
      </c>
      <c r="AA23" s="6">
        <f t="shared" si="8"/>
        <v>321.0526315789474</v>
      </c>
      <c r="AB23" s="3">
        <v>131</v>
      </c>
      <c r="AC23" s="6">
        <f t="shared" si="31"/>
        <v>595.45454545454538</v>
      </c>
      <c r="AD23" s="3">
        <v>103</v>
      </c>
      <c r="AE23" s="6">
        <f t="shared" si="32"/>
        <v>286.11111111111114</v>
      </c>
      <c r="AF23" s="3">
        <v>103</v>
      </c>
      <c r="AG23" s="58">
        <f t="shared" si="11"/>
        <v>412</v>
      </c>
      <c r="AH23" s="3">
        <v>137</v>
      </c>
      <c r="AI23" s="58">
        <f t="shared" si="25"/>
        <v>249.09090909090907</v>
      </c>
      <c r="AJ23" s="3">
        <v>208</v>
      </c>
      <c r="AK23" s="71">
        <f t="shared" si="12"/>
        <v>236.36363636363637</v>
      </c>
      <c r="AL23" s="3">
        <v>104</v>
      </c>
      <c r="AM23" s="71">
        <f t="shared" si="13"/>
        <v>297.14285714285717</v>
      </c>
      <c r="AN23" s="10">
        <v>42</v>
      </c>
      <c r="AO23" s="71">
        <f t="shared" si="21"/>
        <v>120</v>
      </c>
    </row>
    <row r="24" spans="1:41" s="55" customFormat="1" ht="33.75" customHeight="1" x14ac:dyDescent="0.25">
      <c r="A24" s="47">
        <v>7</v>
      </c>
      <c r="B24" s="49" t="s">
        <v>10</v>
      </c>
      <c r="C24" s="36">
        <f t="shared" si="24"/>
        <v>2152</v>
      </c>
      <c r="D24" s="2">
        <v>24</v>
      </c>
      <c r="E24" s="3">
        <v>33</v>
      </c>
      <c r="F24" s="3">
        <v>108</v>
      </c>
      <c r="G24" s="3">
        <v>256</v>
      </c>
      <c r="H24" s="3">
        <v>230</v>
      </c>
      <c r="I24" s="3">
        <v>166</v>
      </c>
      <c r="J24" s="3">
        <v>289</v>
      </c>
      <c r="K24" s="3">
        <v>234</v>
      </c>
      <c r="L24" s="3">
        <v>469</v>
      </c>
      <c r="M24" s="3">
        <v>238</v>
      </c>
      <c r="N24" s="3">
        <v>70</v>
      </c>
      <c r="O24" s="3">
        <v>35</v>
      </c>
      <c r="P24" s="36">
        <f t="shared" si="20"/>
        <v>3044</v>
      </c>
      <c r="Q24" s="44">
        <f t="shared" si="26"/>
        <v>141.44981412639405</v>
      </c>
      <c r="R24" s="46">
        <v>35</v>
      </c>
      <c r="S24" s="6">
        <f t="shared" si="27"/>
        <v>145.83333333333331</v>
      </c>
      <c r="T24" s="11">
        <v>40</v>
      </c>
      <c r="U24" s="6">
        <f t="shared" si="28"/>
        <v>121.21212121212122</v>
      </c>
      <c r="V24" s="3">
        <v>79</v>
      </c>
      <c r="W24" s="6">
        <f t="shared" si="29"/>
        <v>73.148148148148152</v>
      </c>
      <c r="X24" s="3">
        <v>390</v>
      </c>
      <c r="Y24" s="6">
        <f t="shared" si="30"/>
        <v>152.34375</v>
      </c>
      <c r="Z24" s="3">
        <v>380</v>
      </c>
      <c r="AA24" s="6">
        <f t="shared" si="8"/>
        <v>165.21739130434781</v>
      </c>
      <c r="AB24" s="3">
        <v>222</v>
      </c>
      <c r="AC24" s="6">
        <f t="shared" si="31"/>
        <v>133.73493975903614</v>
      </c>
      <c r="AD24" s="3">
        <v>333</v>
      </c>
      <c r="AE24" s="6">
        <f t="shared" si="32"/>
        <v>115.22491349480968</v>
      </c>
      <c r="AF24" s="3">
        <v>381</v>
      </c>
      <c r="AG24" s="58">
        <f t="shared" si="11"/>
        <v>162.82051282051282</v>
      </c>
      <c r="AH24" s="3">
        <v>729</v>
      </c>
      <c r="AI24" s="58">
        <f t="shared" si="25"/>
        <v>155.43710021321962</v>
      </c>
      <c r="AJ24" s="3">
        <v>327</v>
      </c>
      <c r="AK24" s="71">
        <f t="shared" si="12"/>
        <v>137.39495798319328</v>
      </c>
      <c r="AL24" s="3">
        <v>69</v>
      </c>
      <c r="AM24" s="71">
        <f t="shared" si="13"/>
        <v>197.14285714285717</v>
      </c>
      <c r="AN24" s="10">
        <v>59</v>
      </c>
      <c r="AO24" s="71">
        <f t="shared" si="21"/>
        <v>168.57142857142858</v>
      </c>
    </row>
    <row r="25" spans="1:41" s="55" customFormat="1" ht="33.75" customHeight="1" x14ac:dyDescent="0.25">
      <c r="A25" s="47">
        <v>8</v>
      </c>
      <c r="B25" s="49" t="s">
        <v>53</v>
      </c>
      <c r="C25" s="36">
        <f t="shared" si="24"/>
        <v>636</v>
      </c>
      <c r="D25" s="2">
        <v>13</v>
      </c>
      <c r="E25" s="3">
        <v>24</v>
      </c>
      <c r="F25" s="3">
        <v>28</v>
      </c>
      <c r="G25" s="3">
        <v>148</v>
      </c>
      <c r="H25" s="3">
        <v>56</v>
      </c>
      <c r="I25" s="3">
        <v>37</v>
      </c>
      <c r="J25" s="3">
        <v>39</v>
      </c>
      <c r="K25" s="3">
        <v>48</v>
      </c>
      <c r="L25" s="3">
        <v>96</v>
      </c>
      <c r="M25" s="3">
        <v>60</v>
      </c>
      <c r="N25" s="3">
        <v>57</v>
      </c>
      <c r="O25" s="3">
        <v>30</v>
      </c>
      <c r="P25" s="36">
        <f t="shared" si="20"/>
        <v>1064</v>
      </c>
      <c r="Q25" s="44">
        <f t="shared" si="26"/>
        <v>167.29559748427673</v>
      </c>
      <c r="R25" s="46">
        <v>24</v>
      </c>
      <c r="S25" s="6">
        <f t="shared" si="27"/>
        <v>184.61538461538461</v>
      </c>
      <c r="T25" s="11">
        <v>44</v>
      </c>
      <c r="U25" s="6">
        <f t="shared" si="28"/>
        <v>183.33333333333331</v>
      </c>
      <c r="V25" s="3">
        <v>71</v>
      </c>
      <c r="W25" s="6">
        <f t="shared" si="29"/>
        <v>253.57142857142856</v>
      </c>
      <c r="X25" s="3">
        <v>132</v>
      </c>
      <c r="Y25" s="6">
        <f t="shared" si="30"/>
        <v>89.189189189189193</v>
      </c>
      <c r="Z25" s="3">
        <v>124</v>
      </c>
      <c r="AA25" s="6">
        <f t="shared" si="8"/>
        <v>221.42857142857144</v>
      </c>
      <c r="AB25" s="3">
        <v>67</v>
      </c>
      <c r="AC25" s="6">
        <f t="shared" si="31"/>
        <v>181.08108108108107</v>
      </c>
      <c r="AD25" s="3">
        <v>74</v>
      </c>
      <c r="AE25" s="6">
        <f t="shared" si="32"/>
        <v>189.74358974358972</v>
      </c>
      <c r="AF25" s="3">
        <v>93</v>
      </c>
      <c r="AG25" s="58">
        <f t="shared" si="11"/>
        <v>193.75</v>
      </c>
      <c r="AH25" s="3">
        <v>161</v>
      </c>
      <c r="AI25" s="58">
        <f t="shared" si="25"/>
        <v>167.70833333333331</v>
      </c>
      <c r="AJ25" s="3">
        <v>92</v>
      </c>
      <c r="AK25" s="71">
        <f t="shared" si="12"/>
        <v>153.33333333333334</v>
      </c>
      <c r="AL25" s="3">
        <v>99</v>
      </c>
      <c r="AM25" s="71">
        <f t="shared" si="13"/>
        <v>330</v>
      </c>
      <c r="AN25" s="10">
        <v>83</v>
      </c>
      <c r="AO25" s="71">
        <f t="shared" si="21"/>
        <v>276.66666666666669</v>
      </c>
    </row>
    <row r="26" spans="1:41" s="55" customFormat="1" ht="33.75" customHeight="1" x14ac:dyDescent="0.25">
      <c r="A26" s="47">
        <v>9</v>
      </c>
      <c r="B26" s="49" t="s">
        <v>158</v>
      </c>
      <c r="C26" s="36">
        <f t="shared" si="24"/>
        <v>87</v>
      </c>
      <c r="D26" s="2">
        <v>3</v>
      </c>
      <c r="E26" s="3">
        <v>1</v>
      </c>
      <c r="F26" s="3">
        <v>9</v>
      </c>
      <c r="G26" s="3">
        <v>4</v>
      </c>
      <c r="H26" s="3">
        <v>17</v>
      </c>
      <c r="I26" s="3">
        <v>5</v>
      </c>
      <c r="J26" s="3">
        <v>7</v>
      </c>
      <c r="K26" s="3">
        <v>7</v>
      </c>
      <c r="L26" s="3">
        <v>21</v>
      </c>
      <c r="M26" s="3">
        <v>7</v>
      </c>
      <c r="N26" s="3">
        <v>3</v>
      </c>
      <c r="O26" s="3">
        <v>3</v>
      </c>
      <c r="P26" s="36">
        <f t="shared" si="20"/>
        <v>130</v>
      </c>
      <c r="Q26" s="44">
        <f t="shared" si="26"/>
        <v>149.42528735632183</v>
      </c>
      <c r="R26" s="46">
        <v>9</v>
      </c>
      <c r="S26" s="6">
        <f t="shared" si="27"/>
        <v>300</v>
      </c>
      <c r="T26" s="11">
        <v>3</v>
      </c>
      <c r="U26" s="6">
        <f t="shared" si="28"/>
        <v>300</v>
      </c>
      <c r="V26" s="3">
        <v>14</v>
      </c>
      <c r="W26" s="6">
        <f t="shared" si="29"/>
        <v>155.55555555555557</v>
      </c>
      <c r="X26" s="3">
        <v>26</v>
      </c>
      <c r="Y26" s="6">
        <f t="shared" si="30"/>
        <v>650</v>
      </c>
      <c r="Z26" s="3">
        <v>14</v>
      </c>
      <c r="AA26" s="6">
        <f t="shared" si="8"/>
        <v>82.35294117647058</v>
      </c>
      <c r="AB26" s="3">
        <v>11</v>
      </c>
      <c r="AC26" s="6">
        <f t="shared" si="31"/>
        <v>220.00000000000003</v>
      </c>
      <c r="AD26" s="3">
        <v>8</v>
      </c>
      <c r="AE26" s="6">
        <f t="shared" si="32"/>
        <v>114.28571428571428</v>
      </c>
      <c r="AF26" s="3">
        <v>11</v>
      </c>
      <c r="AG26" s="58">
        <f t="shared" si="11"/>
        <v>157.14285714285714</v>
      </c>
      <c r="AH26" s="3">
        <v>7</v>
      </c>
      <c r="AI26" s="58">
        <f t="shared" si="25"/>
        <v>33.333333333333329</v>
      </c>
      <c r="AJ26" s="3">
        <v>13</v>
      </c>
      <c r="AK26" s="71">
        <f t="shared" si="12"/>
        <v>185.71428571428572</v>
      </c>
      <c r="AL26" s="3">
        <v>8</v>
      </c>
      <c r="AM26" s="71">
        <f t="shared" si="13"/>
        <v>266.66666666666663</v>
      </c>
      <c r="AN26" s="10">
        <v>6</v>
      </c>
      <c r="AO26" s="71">
        <f t="shared" si="21"/>
        <v>200</v>
      </c>
    </row>
    <row r="27" spans="1:41" s="55" customFormat="1" ht="33.75" customHeight="1" x14ac:dyDescent="0.25">
      <c r="A27" s="47">
        <v>10</v>
      </c>
      <c r="B27" s="49" t="s">
        <v>41</v>
      </c>
      <c r="C27" s="36">
        <f t="shared" si="24"/>
        <v>473</v>
      </c>
      <c r="D27" s="2">
        <v>4</v>
      </c>
      <c r="E27" s="3">
        <v>18</v>
      </c>
      <c r="F27" s="3">
        <v>24</v>
      </c>
      <c r="G27" s="3">
        <v>47</v>
      </c>
      <c r="H27" s="3">
        <v>96</v>
      </c>
      <c r="I27" s="3">
        <v>24</v>
      </c>
      <c r="J27" s="3">
        <v>31</v>
      </c>
      <c r="K27" s="3">
        <v>52</v>
      </c>
      <c r="L27" s="3">
        <v>120</v>
      </c>
      <c r="M27" s="3">
        <v>36</v>
      </c>
      <c r="N27" s="3">
        <v>13</v>
      </c>
      <c r="O27" s="3">
        <v>8</v>
      </c>
      <c r="P27" s="36">
        <f t="shared" si="20"/>
        <v>680</v>
      </c>
      <c r="Q27" s="44">
        <f t="shared" si="26"/>
        <v>143.76321353065541</v>
      </c>
      <c r="R27" s="46">
        <v>6</v>
      </c>
      <c r="S27" s="6">
        <f t="shared" si="27"/>
        <v>150</v>
      </c>
      <c r="T27" s="11">
        <v>15</v>
      </c>
      <c r="U27" s="6">
        <f t="shared" si="28"/>
        <v>83.333333333333343</v>
      </c>
      <c r="V27" s="3">
        <v>26</v>
      </c>
      <c r="W27" s="6">
        <f t="shared" si="29"/>
        <v>108.33333333333333</v>
      </c>
      <c r="X27" s="3">
        <v>64</v>
      </c>
      <c r="Y27" s="6">
        <f t="shared" si="30"/>
        <v>136.17021276595744</v>
      </c>
      <c r="Z27" s="3">
        <v>99</v>
      </c>
      <c r="AA27" s="6">
        <f t="shared" si="8"/>
        <v>103.125</v>
      </c>
      <c r="AB27" s="3">
        <v>80</v>
      </c>
      <c r="AC27" s="6">
        <f t="shared" si="31"/>
        <v>333.33333333333337</v>
      </c>
      <c r="AD27" s="3">
        <v>47</v>
      </c>
      <c r="AE27" s="6">
        <f t="shared" si="32"/>
        <v>151.61290322580646</v>
      </c>
      <c r="AF27" s="3">
        <v>87</v>
      </c>
      <c r="AG27" s="58">
        <f t="shared" si="11"/>
        <v>167.30769230769232</v>
      </c>
      <c r="AH27" s="3">
        <v>109</v>
      </c>
      <c r="AI27" s="58">
        <f t="shared" si="25"/>
        <v>90.833333333333329</v>
      </c>
      <c r="AJ27" s="3">
        <v>80</v>
      </c>
      <c r="AK27" s="71">
        <f t="shared" si="12"/>
        <v>222.22222222222223</v>
      </c>
      <c r="AL27" s="3">
        <v>48</v>
      </c>
      <c r="AM27" s="71">
        <f t="shared" si="13"/>
        <v>600</v>
      </c>
      <c r="AN27" s="10">
        <v>19</v>
      </c>
      <c r="AO27" s="71">
        <f t="shared" si="21"/>
        <v>237.5</v>
      </c>
    </row>
    <row r="28" spans="1:41" s="55" customFormat="1" ht="33.75" customHeight="1" x14ac:dyDescent="0.25">
      <c r="A28" s="47">
        <v>11</v>
      </c>
      <c r="B28" s="49" t="s">
        <v>25</v>
      </c>
      <c r="C28" s="36">
        <f t="shared" si="24"/>
        <v>14</v>
      </c>
      <c r="D28" s="2">
        <v>1</v>
      </c>
      <c r="E28" s="3"/>
      <c r="F28" s="3">
        <v>5</v>
      </c>
      <c r="G28" s="3">
        <v>1</v>
      </c>
      <c r="H28" s="3"/>
      <c r="I28" s="3"/>
      <c r="J28" s="3"/>
      <c r="K28" s="3">
        <v>1</v>
      </c>
      <c r="L28" s="3">
        <v>1</v>
      </c>
      <c r="M28" s="3">
        <v>4</v>
      </c>
      <c r="N28" s="3"/>
      <c r="O28" s="3">
        <v>1</v>
      </c>
      <c r="P28" s="36">
        <f t="shared" si="20"/>
        <v>20</v>
      </c>
      <c r="Q28" s="44">
        <f t="shared" si="26"/>
        <v>142.85714285714286</v>
      </c>
      <c r="R28" s="46">
        <v>1</v>
      </c>
      <c r="S28" s="6">
        <f t="shared" si="27"/>
        <v>100</v>
      </c>
      <c r="T28" s="11">
        <v>1</v>
      </c>
      <c r="U28" s="6" t="s">
        <v>151</v>
      </c>
      <c r="V28" s="3">
        <v>2</v>
      </c>
      <c r="W28" s="6">
        <f t="shared" si="29"/>
        <v>40</v>
      </c>
      <c r="X28" s="3">
        <v>1</v>
      </c>
      <c r="Y28" s="6">
        <f t="shared" si="30"/>
        <v>100</v>
      </c>
      <c r="Z28" s="3">
        <v>2</v>
      </c>
      <c r="AA28" s="6"/>
      <c r="AB28" s="3">
        <v>1</v>
      </c>
      <c r="AC28" s="6"/>
      <c r="AD28" s="3">
        <v>3</v>
      </c>
      <c r="AE28" s="6"/>
      <c r="AF28" s="3">
        <v>4</v>
      </c>
      <c r="AG28" s="58">
        <f t="shared" si="11"/>
        <v>400</v>
      </c>
      <c r="AH28" s="3">
        <v>1</v>
      </c>
      <c r="AI28" s="58">
        <f t="shared" si="25"/>
        <v>100</v>
      </c>
      <c r="AJ28" s="3">
        <v>2</v>
      </c>
      <c r="AK28" s="71">
        <f t="shared" si="12"/>
        <v>50</v>
      </c>
      <c r="AL28" s="3"/>
      <c r="AM28" s="71"/>
      <c r="AN28" s="10">
        <v>2</v>
      </c>
      <c r="AO28" s="71">
        <f t="shared" si="21"/>
        <v>200</v>
      </c>
    </row>
    <row r="29" spans="1:41" s="55" customFormat="1" ht="33.75" customHeight="1" x14ac:dyDescent="0.25">
      <c r="A29" s="47">
        <v>12</v>
      </c>
      <c r="B29" s="49" t="s">
        <v>29</v>
      </c>
      <c r="C29" s="36">
        <f t="shared" si="24"/>
        <v>1</v>
      </c>
      <c r="D29" s="2"/>
      <c r="E29" s="3"/>
      <c r="F29" s="3"/>
      <c r="G29" s="3"/>
      <c r="H29" s="3"/>
      <c r="I29" s="3"/>
      <c r="J29" s="3"/>
      <c r="K29" s="3">
        <v>1</v>
      </c>
      <c r="L29" s="3"/>
      <c r="M29" s="3"/>
      <c r="N29" s="3"/>
      <c r="O29" s="3">
        <v>0</v>
      </c>
      <c r="P29" s="36">
        <f t="shared" si="20"/>
        <v>1</v>
      </c>
      <c r="Q29" s="44"/>
      <c r="R29" s="46"/>
      <c r="S29" s="6" t="s">
        <v>151</v>
      </c>
      <c r="T29" s="3"/>
      <c r="U29" s="6"/>
      <c r="V29" s="3"/>
      <c r="W29" s="6" t="s">
        <v>151</v>
      </c>
      <c r="X29" s="3"/>
      <c r="Y29" s="6"/>
      <c r="Z29" s="3"/>
      <c r="AA29" s="6"/>
      <c r="AB29" s="3"/>
      <c r="AC29" s="6"/>
      <c r="AD29" s="3"/>
      <c r="AE29" s="6"/>
      <c r="AF29" s="3"/>
      <c r="AG29" s="58">
        <f t="shared" si="11"/>
        <v>0</v>
      </c>
      <c r="AH29" s="3">
        <v>1</v>
      </c>
      <c r="AI29" s="58"/>
      <c r="AJ29" s="3"/>
      <c r="AK29" s="71"/>
      <c r="AL29" s="3"/>
      <c r="AM29" s="71"/>
      <c r="AN29" s="10">
        <v>0</v>
      </c>
      <c r="AO29" s="71"/>
    </row>
    <row r="30" spans="1:41" s="55" customFormat="1" ht="33.75" customHeight="1" x14ac:dyDescent="0.25">
      <c r="A30" s="47">
        <v>13</v>
      </c>
      <c r="B30" s="49" t="s">
        <v>4</v>
      </c>
      <c r="C30" s="36">
        <f t="shared" si="24"/>
        <v>804</v>
      </c>
      <c r="D30" s="2">
        <v>21</v>
      </c>
      <c r="E30" s="3">
        <v>34</v>
      </c>
      <c r="F30" s="3"/>
      <c r="G30" s="3">
        <v>90</v>
      </c>
      <c r="H30" s="3">
        <v>97</v>
      </c>
      <c r="I30" s="3">
        <v>88</v>
      </c>
      <c r="J30" s="3">
        <v>103</v>
      </c>
      <c r="K30" s="3">
        <v>39</v>
      </c>
      <c r="L30" s="3">
        <v>131</v>
      </c>
      <c r="M30" s="3">
        <v>100</v>
      </c>
      <c r="N30" s="3">
        <v>68</v>
      </c>
      <c r="O30" s="3">
        <v>33</v>
      </c>
      <c r="P30" s="36">
        <f t="shared" si="20"/>
        <v>1047</v>
      </c>
      <c r="Q30" s="44">
        <f t="shared" ref="Q30:Q59" si="33">P30/C30*100</f>
        <v>130.22388059701493</v>
      </c>
      <c r="R30" s="46">
        <v>28</v>
      </c>
      <c r="S30" s="6">
        <f t="shared" ref="S30:S42" si="34">R30/D30*100</f>
        <v>133.33333333333331</v>
      </c>
      <c r="T30" s="11">
        <v>50</v>
      </c>
      <c r="U30" s="6">
        <f t="shared" ref="U30:U42" si="35">T30/E30*100</f>
        <v>147.05882352941177</v>
      </c>
      <c r="V30" s="3">
        <v>31</v>
      </c>
      <c r="W30" s="6"/>
      <c r="X30" s="3">
        <v>107</v>
      </c>
      <c r="Y30" s="6">
        <f t="shared" ref="Y30:Y59" si="36">X30/G30*100</f>
        <v>118.88888888888889</v>
      </c>
      <c r="Z30" s="3">
        <v>193</v>
      </c>
      <c r="AA30" s="6">
        <f t="shared" ref="AA30:AA72" si="37">Z30/H30*100</f>
        <v>198.96907216494844</v>
      </c>
      <c r="AB30" s="3">
        <v>100</v>
      </c>
      <c r="AC30" s="6">
        <f t="shared" ref="AC30:AC42" si="38">AB30/I30*100</f>
        <v>113.63636363636364</v>
      </c>
      <c r="AD30" s="3">
        <v>74</v>
      </c>
      <c r="AE30" s="6">
        <f t="shared" ref="AE30:AE42" si="39">AD30/J30*100</f>
        <v>71.844660194174764</v>
      </c>
      <c r="AF30" s="3">
        <v>104</v>
      </c>
      <c r="AG30" s="58">
        <f t="shared" si="11"/>
        <v>266.66666666666663</v>
      </c>
      <c r="AH30" s="3">
        <v>120</v>
      </c>
      <c r="AI30" s="58">
        <f t="shared" ref="AI30:AI57" si="40">AH30/L30*100</f>
        <v>91.603053435114504</v>
      </c>
      <c r="AJ30" s="3">
        <v>167</v>
      </c>
      <c r="AK30" s="71">
        <f t="shared" ref="AK30:AK59" si="41">AJ30/M30*100</f>
        <v>167</v>
      </c>
      <c r="AL30" s="3">
        <v>43</v>
      </c>
      <c r="AM30" s="71">
        <f t="shared" ref="AM30:AM53" si="42">AL30/O30*100</f>
        <v>130.30303030303031</v>
      </c>
      <c r="AN30" s="10">
        <v>30</v>
      </c>
      <c r="AO30" s="71">
        <f t="shared" si="21"/>
        <v>90.909090909090907</v>
      </c>
    </row>
    <row r="31" spans="1:41" s="55" customFormat="1" ht="33.75" customHeight="1" x14ac:dyDescent="0.25">
      <c r="A31" s="47">
        <v>14</v>
      </c>
      <c r="B31" s="49" t="s">
        <v>27</v>
      </c>
      <c r="C31" s="36">
        <f t="shared" si="24"/>
        <v>224</v>
      </c>
      <c r="D31" s="2">
        <v>3</v>
      </c>
      <c r="E31" s="3">
        <v>18</v>
      </c>
      <c r="F31" s="3">
        <v>11</v>
      </c>
      <c r="G31" s="3">
        <v>45</v>
      </c>
      <c r="H31" s="3">
        <v>21</v>
      </c>
      <c r="I31" s="3">
        <v>13</v>
      </c>
      <c r="J31" s="3">
        <v>49</v>
      </c>
      <c r="K31" s="3">
        <v>5</v>
      </c>
      <c r="L31" s="3">
        <v>15</v>
      </c>
      <c r="M31" s="3">
        <v>17</v>
      </c>
      <c r="N31" s="3">
        <v>20</v>
      </c>
      <c r="O31" s="3">
        <v>7</v>
      </c>
      <c r="P31" s="36">
        <f t="shared" si="20"/>
        <v>414</v>
      </c>
      <c r="Q31" s="44">
        <f t="shared" si="33"/>
        <v>184.82142857142858</v>
      </c>
      <c r="R31" s="46">
        <v>4</v>
      </c>
      <c r="S31" s="6">
        <f t="shared" si="34"/>
        <v>133.33333333333331</v>
      </c>
      <c r="T31" s="11">
        <v>11</v>
      </c>
      <c r="U31" s="6">
        <f t="shared" si="35"/>
        <v>61.111111111111114</v>
      </c>
      <c r="V31" s="3">
        <v>60</v>
      </c>
      <c r="W31" s="6">
        <f t="shared" ref="W31:W42" si="43">V31/F31*100</f>
        <v>545.45454545454538</v>
      </c>
      <c r="X31" s="3">
        <v>41</v>
      </c>
      <c r="Y31" s="6">
        <f t="shared" si="36"/>
        <v>91.111111111111114</v>
      </c>
      <c r="Z31" s="3">
        <v>35</v>
      </c>
      <c r="AA31" s="6">
        <f t="shared" si="37"/>
        <v>166.66666666666669</v>
      </c>
      <c r="AB31" s="3">
        <v>31</v>
      </c>
      <c r="AC31" s="6">
        <f t="shared" si="38"/>
        <v>238.46153846153845</v>
      </c>
      <c r="AD31" s="3">
        <v>70</v>
      </c>
      <c r="AE31" s="6">
        <f t="shared" si="39"/>
        <v>142.85714285714286</v>
      </c>
      <c r="AF31" s="3">
        <v>21</v>
      </c>
      <c r="AG31" s="58">
        <f t="shared" si="11"/>
        <v>420</v>
      </c>
      <c r="AH31" s="3">
        <v>31</v>
      </c>
      <c r="AI31" s="58">
        <f t="shared" si="40"/>
        <v>206.66666666666669</v>
      </c>
      <c r="AJ31" s="3">
        <v>81</v>
      </c>
      <c r="AK31" s="71">
        <f t="shared" si="41"/>
        <v>476.47058823529409</v>
      </c>
      <c r="AL31" s="3">
        <v>21</v>
      </c>
      <c r="AM31" s="71">
        <f t="shared" si="42"/>
        <v>300</v>
      </c>
      <c r="AN31" s="10">
        <v>8</v>
      </c>
      <c r="AO31" s="71">
        <f t="shared" si="21"/>
        <v>114.28571428571428</v>
      </c>
    </row>
    <row r="32" spans="1:41" s="55" customFormat="1" ht="33.75" customHeight="1" x14ac:dyDescent="0.25">
      <c r="A32" s="47">
        <v>15</v>
      </c>
      <c r="B32" s="49" t="s">
        <v>160</v>
      </c>
      <c r="C32" s="36">
        <f t="shared" si="24"/>
        <v>18094</v>
      </c>
      <c r="D32" s="2">
        <v>309</v>
      </c>
      <c r="E32" s="3">
        <v>391</v>
      </c>
      <c r="F32" s="3">
        <v>850</v>
      </c>
      <c r="G32" s="3">
        <v>2197</v>
      </c>
      <c r="H32" s="3">
        <v>2664</v>
      </c>
      <c r="I32" s="3">
        <v>1143</v>
      </c>
      <c r="J32" s="3">
        <v>1177</v>
      </c>
      <c r="K32" s="3">
        <v>2117</v>
      </c>
      <c r="L32" s="3">
        <v>3666</v>
      </c>
      <c r="M32" s="3">
        <v>2427</v>
      </c>
      <c r="N32" s="3">
        <v>758</v>
      </c>
      <c r="O32" s="3">
        <v>395</v>
      </c>
      <c r="P32" s="36">
        <f t="shared" si="20"/>
        <v>27625</v>
      </c>
      <c r="Q32" s="44">
        <f t="shared" si="33"/>
        <v>152.674919862938</v>
      </c>
      <c r="R32" s="46">
        <v>405</v>
      </c>
      <c r="S32" s="6">
        <f t="shared" si="34"/>
        <v>131.06796116504856</v>
      </c>
      <c r="T32" s="11">
        <v>598</v>
      </c>
      <c r="U32" s="6">
        <f t="shared" si="35"/>
        <v>152.94117647058823</v>
      </c>
      <c r="V32" s="3">
        <v>1154</v>
      </c>
      <c r="W32" s="6">
        <f t="shared" si="43"/>
        <v>135.76470588235296</v>
      </c>
      <c r="X32" s="3">
        <v>3391</v>
      </c>
      <c r="Y32" s="6">
        <f t="shared" si="36"/>
        <v>154.3468365953573</v>
      </c>
      <c r="Z32" s="3">
        <v>3440</v>
      </c>
      <c r="AA32" s="6">
        <f t="shared" si="37"/>
        <v>129.12912912912913</v>
      </c>
      <c r="AB32" s="3">
        <v>2031</v>
      </c>
      <c r="AC32" s="6">
        <f t="shared" si="38"/>
        <v>177.69028871391077</v>
      </c>
      <c r="AD32" s="3">
        <v>2098</v>
      </c>
      <c r="AE32" s="6">
        <f t="shared" si="39"/>
        <v>178.24978759558198</v>
      </c>
      <c r="AF32" s="3">
        <v>3407</v>
      </c>
      <c r="AG32" s="58">
        <f t="shared" si="11"/>
        <v>160.93528578176665</v>
      </c>
      <c r="AH32" s="3">
        <v>5868</v>
      </c>
      <c r="AI32" s="58">
        <f t="shared" si="40"/>
        <v>160.06546644844516</v>
      </c>
      <c r="AJ32" s="3">
        <v>3693</v>
      </c>
      <c r="AK32" s="71">
        <f t="shared" si="41"/>
        <v>152.16316440049445</v>
      </c>
      <c r="AL32" s="3">
        <v>1058</v>
      </c>
      <c r="AM32" s="71">
        <f t="shared" si="42"/>
        <v>267.84810126582278</v>
      </c>
      <c r="AN32" s="10">
        <v>482</v>
      </c>
      <c r="AO32" s="71">
        <f t="shared" si="21"/>
        <v>122.02531645569621</v>
      </c>
    </row>
    <row r="33" spans="1:41" s="55" customFormat="1" ht="33.75" customHeight="1" x14ac:dyDescent="0.25">
      <c r="A33" s="47">
        <v>16</v>
      </c>
      <c r="B33" s="49" t="s">
        <v>20</v>
      </c>
      <c r="C33" s="36">
        <f t="shared" si="24"/>
        <v>731</v>
      </c>
      <c r="D33" s="2">
        <v>24</v>
      </c>
      <c r="E33" s="3">
        <v>9</v>
      </c>
      <c r="F33" s="3">
        <v>39</v>
      </c>
      <c r="G33" s="3">
        <v>110</v>
      </c>
      <c r="H33" s="3">
        <v>98</v>
      </c>
      <c r="I33" s="3">
        <v>67</v>
      </c>
      <c r="J33" s="3">
        <v>75</v>
      </c>
      <c r="K33" s="3">
        <v>85</v>
      </c>
      <c r="L33" s="3">
        <v>84</v>
      </c>
      <c r="M33" s="3">
        <v>73</v>
      </c>
      <c r="N33" s="3">
        <v>37</v>
      </c>
      <c r="O33" s="3">
        <v>30</v>
      </c>
      <c r="P33" s="36">
        <f t="shared" si="20"/>
        <v>1211</v>
      </c>
      <c r="Q33" s="44">
        <f t="shared" si="33"/>
        <v>165.66347469220247</v>
      </c>
      <c r="R33" s="46">
        <v>29</v>
      </c>
      <c r="S33" s="6">
        <f t="shared" si="34"/>
        <v>120.83333333333333</v>
      </c>
      <c r="T33" s="11">
        <v>53</v>
      </c>
      <c r="U33" s="6">
        <f t="shared" si="35"/>
        <v>588.88888888888891</v>
      </c>
      <c r="V33" s="3">
        <v>61</v>
      </c>
      <c r="W33" s="6">
        <f t="shared" si="43"/>
        <v>156.41025641025641</v>
      </c>
      <c r="X33" s="3">
        <v>159</v>
      </c>
      <c r="Y33" s="6">
        <f t="shared" si="36"/>
        <v>144.54545454545456</v>
      </c>
      <c r="Z33" s="3">
        <v>115</v>
      </c>
      <c r="AA33" s="6">
        <f t="shared" si="37"/>
        <v>117.34693877551021</v>
      </c>
      <c r="AB33" s="3">
        <v>106</v>
      </c>
      <c r="AC33" s="6">
        <f t="shared" si="38"/>
        <v>158.20895522388059</v>
      </c>
      <c r="AD33" s="3">
        <v>110</v>
      </c>
      <c r="AE33" s="6">
        <f t="shared" si="39"/>
        <v>146.66666666666666</v>
      </c>
      <c r="AF33" s="3">
        <v>169</v>
      </c>
      <c r="AG33" s="58">
        <f t="shared" si="11"/>
        <v>198.8235294117647</v>
      </c>
      <c r="AH33" s="3">
        <v>174</v>
      </c>
      <c r="AI33" s="58">
        <f t="shared" si="40"/>
        <v>207.14285714285717</v>
      </c>
      <c r="AJ33" s="3">
        <v>133</v>
      </c>
      <c r="AK33" s="71">
        <f t="shared" si="41"/>
        <v>182.1917808219178</v>
      </c>
      <c r="AL33" s="3">
        <v>62</v>
      </c>
      <c r="AM33" s="71">
        <f t="shared" si="42"/>
        <v>206.66666666666669</v>
      </c>
      <c r="AN33" s="10">
        <v>40</v>
      </c>
      <c r="AO33" s="71">
        <f t="shared" si="21"/>
        <v>133.33333333333331</v>
      </c>
    </row>
    <row r="34" spans="1:41" s="55" customFormat="1" ht="33.75" customHeight="1" x14ac:dyDescent="0.25">
      <c r="A34" s="47">
        <v>17</v>
      </c>
      <c r="B34" s="49" t="s">
        <v>161</v>
      </c>
      <c r="C34" s="36">
        <f t="shared" si="24"/>
        <v>2617</v>
      </c>
      <c r="D34" s="2">
        <v>128</v>
      </c>
      <c r="E34" s="3">
        <v>203</v>
      </c>
      <c r="F34" s="3">
        <v>294</v>
      </c>
      <c r="G34" s="3">
        <v>236</v>
      </c>
      <c r="H34" s="3">
        <v>217</v>
      </c>
      <c r="I34" s="3">
        <v>224</v>
      </c>
      <c r="J34" s="3">
        <v>223</v>
      </c>
      <c r="K34" s="3">
        <v>216</v>
      </c>
      <c r="L34" s="3">
        <v>256</v>
      </c>
      <c r="M34" s="3">
        <v>211</v>
      </c>
      <c r="N34" s="3">
        <v>219</v>
      </c>
      <c r="O34" s="3">
        <v>190</v>
      </c>
      <c r="P34" s="36">
        <f t="shared" si="20"/>
        <v>2916</v>
      </c>
      <c r="Q34" s="44">
        <f t="shared" si="33"/>
        <v>111.42529614061903</v>
      </c>
      <c r="R34" s="46">
        <v>169</v>
      </c>
      <c r="S34" s="6">
        <f t="shared" si="34"/>
        <v>132.03125</v>
      </c>
      <c r="T34" s="11">
        <v>232</v>
      </c>
      <c r="U34" s="6">
        <f t="shared" si="35"/>
        <v>114.28571428571428</v>
      </c>
      <c r="V34" s="3">
        <v>225</v>
      </c>
      <c r="W34" s="6">
        <f t="shared" si="43"/>
        <v>76.530612244897952</v>
      </c>
      <c r="X34" s="3">
        <v>222</v>
      </c>
      <c r="Y34" s="6">
        <f t="shared" si="36"/>
        <v>94.067796610169495</v>
      </c>
      <c r="Z34" s="3">
        <v>253</v>
      </c>
      <c r="AA34" s="6">
        <f t="shared" si="37"/>
        <v>116.58986175115207</v>
      </c>
      <c r="AB34" s="3">
        <v>290</v>
      </c>
      <c r="AC34" s="6">
        <f t="shared" si="38"/>
        <v>129.46428571428572</v>
      </c>
      <c r="AD34" s="3">
        <v>222</v>
      </c>
      <c r="AE34" s="6">
        <f t="shared" si="39"/>
        <v>99.551569506726452</v>
      </c>
      <c r="AF34" s="3">
        <v>224</v>
      </c>
      <c r="AG34" s="58">
        <f t="shared" si="11"/>
        <v>103.7037037037037</v>
      </c>
      <c r="AH34" s="3">
        <v>291</v>
      </c>
      <c r="AI34" s="58">
        <f t="shared" si="40"/>
        <v>113.671875</v>
      </c>
      <c r="AJ34" s="3">
        <v>320</v>
      </c>
      <c r="AK34" s="71">
        <f t="shared" si="41"/>
        <v>151.65876777251185</v>
      </c>
      <c r="AL34" s="3">
        <v>284</v>
      </c>
      <c r="AM34" s="71">
        <f t="shared" si="42"/>
        <v>149.4736842105263</v>
      </c>
      <c r="AN34" s="10">
        <v>184</v>
      </c>
      <c r="AO34" s="71">
        <f t="shared" si="21"/>
        <v>96.84210526315789</v>
      </c>
    </row>
    <row r="35" spans="1:41" s="55" customFormat="1" ht="33.75" customHeight="1" x14ac:dyDescent="0.25">
      <c r="A35" s="47">
        <v>18</v>
      </c>
      <c r="B35" s="49" t="s">
        <v>11</v>
      </c>
      <c r="C35" s="36">
        <f t="shared" si="24"/>
        <v>714</v>
      </c>
      <c r="D35" s="2">
        <v>6</v>
      </c>
      <c r="E35" s="3">
        <v>7</v>
      </c>
      <c r="F35" s="3">
        <v>71</v>
      </c>
      <c r="G35" s="3">
        <v>122</v>
      </c>
      <c r="H35" s="3">
        <v>96</v>
      </c>
      <c r="I35" s="3">
        <v>24</v>
      </c>
      <c r="J35" s="3">
        <v>33</v>
      </c>
      <c r="K35" s="3">
        <v>30</v>
      </c>
      <c r="L35" s="3">
        <v>167</v>
      </c>
      <c r="M35" s="3">
        <v>118</v>
      </c>
      <c r="N35" s="3">
        <v>21</v>
      </c>
      <c r="O35" s="3">
        <v>19</v>
      </c>
      <c r="P35" s="36">
        <f t="shared" si="20"/>
        <v>1065</v>
      </c>
      <c r="Q35" s="44">
        <f t="shared" si="33"/>
        <v>149.15966386554624</v>
      </c>
      <c r="R35" s="46">
        <v>7</v>
      </c>
      <c r="S35" s="6">
        <f t="shared" si="34"/>
        <v>116.66666666666667</v>
      </c>
      <c r="T35" s="11">
        <v>20</v>
      </c>
      <c r="U35" s="6">
        <f t="shared" si="35"/>
        <v>285.71428571428572</v>
      </c>
      <c r="V35" s="3">
        <v>83</v>
      </c>
      <c r="W35" s="6">
        <f t="shared" si="43"/>
        <v>116.90140845070422</v>
      </c>
      <c r="X35" s="3">
        <v>176</v>
      </c>
      <c r="Y35" s="6">
        <f t="shared" si="36"/>
        <v>144.26229508196721</v>
      </c>
      <c r="Z35" s="3">
        <v>59</v>
      </c>
      <c r="AA35" s="6">
        <f t="shared" si="37"/>
        <v>61.458333333333336</v>
      </c>
      <c r="AB35" s="3">
        <v>48</v>
      </c>
      <c r="AC35" s="6">
        <f t="shared" si="38"/>
        <v>200</v>
      </c>
      <c r="AD35" s="3">
        <v>97</v>
      </c>
      <c r="AE35" s="6">
        <f t="shared" si="39"/>
        <v>293.93939393939394</v>
      </c>
      <c r="AF35" s="3">
        <v>88</v>
      </c>
      <c r="AG35" s="58">
        <f t="shared" si="11"/>
        <v>293.33333333333331</v>
      </c>
      <c r="AH35" s="3">
        <v>178</v>
      </c>
      <c r="AI35" s="58">
        <f t="shared" si="40"/>
        <v>106.58682634730539</v>
      </c>
      <c r="AJ35" s="3">
        <v>204</v>
      </c>
      <c r="AK35" s="71">
        <f t="shared" si="41"/>
        <v>172.88135593220341</v>
      </c>
      <c r="AL35" s="3">
        <v>86</v>
      </c>
      <c r="AM35" s="71">
        <f t="shared" si="42"/>
        <v>452.63157894736838</v>
      </c>
      <c r="AN35" s="10">
        <v>19</v>
      </c>
      <c r="AO35" s="71">
        <f t="shared" si="21"/>
        <v>100</v>
      </c>
    </row>
    <row r="36" spans="1:41" s="55" customFormat="1" ht="33.75" customHeight="1" x14ac:dyDescent="0.25">
      <c r="A36" s="47">
        <v>19</v>
      </c>
      <c r="B36" s="49" t="s">
        <v>21</v>
      </c>
      <c r="C36" s="36">
        <f t="shared" si="24"/>
        <v>646</v>
      </c>
      <c r="D36" s="2">
        <v>11</v>
      </c>
      <c r="E36" s="3">
        <v>23</v>
      </c>
      <c r="F36" s="3">
        <v>32</v>
      </c>
      <c r="G36" s="3">
        <v>62</v>
      </c>
      <c r="H36" s="3">
        <v>37</v>
      </c>
      <c r="I36" s="3">
        <v>43</v>
      </c>
      <c r="J36" s="3">
        <v>64</v>
      </c>
      <c r="K36" s="3">
        <v>55</v>
      </c>
      <c r="L36" s="3">
        <v>188</v>
      </c>
      <c r="M36" s="3">
        <v>45</v>
      </c>
      <c r="N36" s="3">
        <v>50</v>
      </c>
      <c r="O36" s="3">
        <v>36</v>
      </c>
      <c r="P36" s="36">
        <f t="shared" si="20"/>
        <v>923</v>
      </c>
      <c r="Q36" s="44">
        <f t="shared" si="33"/>
        <v>142.87925696594428</v>
      </c>
      <c r="R36" s="46">
        <v>36</v>
      </c>
      <c r="S36" s="6">
        <f t="shared" si="34"/>
        <v>327.27272727272731</v>
      </c>
      <c r="T36" s="11">
        <v>51</v>
      </c>
      <c r="U36" s="6">
        <f t="shared" si="35"/>
        <v>221.73913043478262</v>
      </c>
      <c r="V36" s="3">
        <v>49</v>
      </c>
      <c r="W36" s="6">
        <f t="shared" si="43"/>
        <v>153.125</v>
      </c>
      <c r="X36" s="3">
        <v>71</v>
      </c>
      <c r="Y36" s="6">
        <f t="shared" si="36"/>
        <v>114.51612903225808</v>
      </c>
      <c r="Z36" s="3">
        <v>50</v>
      </c>
      <c r="AA36" s="6">
        <f t="shared" si="37"/>
        <v>135.13513513513513</v>
      </c>
      <c r="AB36" s="3">
        <v>124</v>
      </c>
      <c r="AC36" s="6">
        <f t="shared" si="38"/>
        <v>288.37209302325579</v>
      </c>
      <c r="AD36" s="3">
        <v>78</v>
      </c>
      <c r="AE36" s="6">
        <f t="shared" si="39"/>
        <v>121.875</v>
      </c>
      <c r="AF36" s="3">
        <v>116</v>
      </c>
      <c r="AG36" s="58">
        <f t="shared" si="11"/>
        <v>210.90909090909088</v>
      </c>
      <c r="AH36" s="3">
        <v>93</v>
      </c>
      <c r="AI36" s="58">
        <f t="shared" si="40"/>
        <v>49.468085106382979</v>
      </c>
      <c r="AJ36" s="3">
        <v>85</v>
      </c>
      <c r="AK36" s="71">
        <f t="shared" si="41"/>
        <v>188.88888888888889</v>
      </c>
      <c r="AL36" s="3">
        <v>86</v>
      </c>
      <c r="AM36" s="71">
        <f t="shared" si="42"/>
        <v>238.88888888888889</v>
      </c>
      <c r="AN36" s="10">
        <v>84</v>
      </c>
      <c r="AO36" s="71">
        <f t="shared" si="21"/>
        <v>233.33333333333334</v>
      </c>
    </row>
    <row r="37" spans="1:41" s="55" customFormat="1" ht="33.75" customHeight="1" x14ac:dyDescent="0.25">
      <c r="A37" s="47">
        <v>20</v>
      </c>
      <c r="B37" s="49" t="s">
        <v>134</v>
      </c>
      <c r="C37" s="36">
        <f t="shared" si="24"/>
        <v>9779</v>
      </c>
      <c r="D37" s="2">
        <v>104</v>
      </c>
      <c r="E37" s="3">
        <v>178</v>
      </c>
      <c r="F37" s="3">
        <v>429</v>
      </c>
      <c r="G37" s="3">
        <v>847</v>
      </c>
      <c r="H37" s="3">
        <v>1228</v>
      </c>
      <c r="I37" s="3">
        <v>754</v>
      </c>
      <c r="J37" s="3">
        <v>1119</v>
      </c>
      <c r="K37" s="3">
        <v>1508</v>
      </c>
      <c r="L37" s="3">
        <v>1419</v>
      </c>
      <c r="M37" s="3">
        <v>1310</v>
      </c>
      <c r="N37" s="3">
        <v>442</v>
      </c>
      <c r="O37" s="3">
        <v>441</v>
      </c>
      <c r="P37" s="36">
        <f t="shared" si="20"/>
        <v>13615</v>
      </c>
      <c r="Q37" s="44">
        <f t="shared" si="33"/>
        <v>139.226914817466</v>
      </c>
      <c r="R37" s="46">
        <v>258</v>
      </c>
      <c r="S37" s="6">
        <f t="shared" si="34"/>
        <v>248.07692307692309</v>
      </c>
      <c r="T37" s="11">
        <v>323</v>
      </c>
      <c r="U37" s="6">
        <f t="shared" si="35"/>
        <v>181.46067415730337</v>
      </c>
      <c r="V37" s="3">
        <v>495</v>
      </c>
      <c r="W37" s="6">
        <f t="shared" si="43"/>
        <v>115.38461538461537</v>
      </c>
      <c r="X37" s="3">
        <v>1294</v>
      </c>
      <c r="Y37" s="6">
        <f t="shared" si="36"/>
        <v>152.77449822904367</v>
      </c>
      <c r="Z37" s="3">
        <v>1953</v>
      </c>
      <c r="AA37" s="6">
        <f t="shared" si="37"/>
        <v>159.03908794788273</v>
      </c>
      <c r="AB37" s="3">
        <v>1572</v>
      </c>
      <c r="AC37" s="6">
        <f t="shared" si="38"/>
        <v>208.48806366047748</v>
      </c>
      <c r="AD37" s="3">
        <v>1411</v>
      </c>
      <c r="AE37" s="6">
        <f t="shared" si="39"/>
        <v>126.09472743521002</v>
      </c>
      <c r="AF37" s="3">
        <v>1842</v>
      </c>
      <c r="AG37" s="58">
        <f t="shared" ref="AG37:AG68" si="44">AF37/K37*100</f>
        <v>122.14854111405835</v>
      </c>
      <c r="AH37" s="3">
        <v>2086</v>
      </c>
      <c r="AI37" s="58">
        <f t="shared" si="40"/>
        <v>147.00493305144468</v>
      </c>
      <c r="AJ37" s="3">
        <v>1475</v>
      </c>
      <c r="AK37" s="71">
        <f t="shared" si="41"/>
        <v>112.59541984732823</v>
      </c>
      <c r="AL37" s="3">
        <v>461</v>
      </c>
      <c r="AM37" s="71">
        <f t="shared" si="42"/>
        <v>104.53514739229024</v>
      </c>
      <c r="AN37" s="10">
        <v>445</v>
      </c>
      <c r="AO37" s="71">
        <f t="shared" si="21"/>
        <v>100.90702947845804</v>
      </c>
    </row>
    <row r="38" spans="1:41" s="55" customFormat="1" ht="33.75" customHeight="1" x14ac:dyDescent="0.25">
      <c r="A38" s="47">
        <v>21</v>
      </c>
      <c r="B38" s="49" t="s">
        <v>138</v>
      </c>
      <c r="C38" s="36">
        <f t="shared" si="24"/>
        <v>21029</v>
      </c>
      <c r="D38" s="2">
        <v>616</v>
      </c>
      <c r="E38" s="3">
        <v>726</v>
      </c>
      <c r="F38" s="3">
        <v>1431</v>
      </c>
      <c r="G38" s="3">
        <v>1660</v>
      </c>
      <c r="H38" s="3">
        <v>2602</v>
      </c>
      <c r="I38" s="3">
        <v>1972</v>
      </c>
      <c r="J38" s="3">
        <v>1879</v>
      </c>
      <c r="K38" s="3">
        <v>1893</v>
      </c>
      <c r="L38" s="3">
        <v>2131</v>
      </c>
      <c r="M38" s="3">
        <v>1975</v>
      </c>
      <c r="N38" s="3">
        <v>2276</v>
      </c>
      <c r="O38" s="3">
        <v>1868</v>
      </c>
      <c r="P38" s="36">
        <f t="shared" si="20"/>
        <v>27898</v>
      </c>
      <c r="Q38" s="44">
        <f t="shared" si="33"/>
        <v>132.66441580674305</v>
      </c>
      <c r="R38" s="46">
        <v>1299</v>
      </c>
      <c r="S38" s="6">
        <f t="shared" si="34"/>
        <v>210.87662337662337</v>
      </c>
      <c r="T38" s="11">
        <v>1689</v>
      </c>
      <c r="U38" s="6">
        <f t="shared" si="35"/>
        <v>232.64462809917353</v>
      </c>
      <c r="V38" s="3">
        <v>2129</v>
      </c>
      <c r="W38" s="6">
        <f t="shared" si="43"/>
        <v>148.77707896575819</v>
      </c>
      <c r="X38" s="3">
        <v>2650</v>
      </c>
      <c r="Y38" s="6">
        <f t="shared" si="36"/>
        <v>159.63855421686748</v>
      </c>
      <c r="Z38" s="3">
        <v>3030</v>
      </c>
      <c r="AA38" s="6">
        <f t="shared" si="37"/>
        <v>116.4488854727133</v>
      </c>
      <c r="AB38" s="3">
        <v>3761</v>
      </c>
      <c r="AC38" s="6">
        <f t="shared" si="38"/>
        <v>190.72008113590263</v>
      </c>
      <c r="AD38" s="3">
        <v>2040</v>
      </c>
      <c r="AE38" s="6">
        <f t="shared" si="39"/>
        <v>108.56838744012774</v>
      </c>
      <c r="AF38" s="3">
        <v>2736</v>
      </c>
      <c r="AG38" s="58">
        <f t="shared" si="44"/>
        <v>144.53248811410461</v>
      </c>
      <c r="AH38" s="3">
        <v>2896</v>
      </c>
      <c r="AI38" s="58">
        <f t="shared" si="40"/>
        <v>135.8986391365556</v>
      </c>
      <c r="AJ38" s="3">
        <v>2548</v>
      </c>
      <c r="AK38" s="71">
        <f t="shared" si="41"/>
        <v>129.01265822784811</v>
      </c>
      <c r="AL38" s="3">
        <v>1763</v>
      </c>
      <c r="AM38" s="71">
        <f t="shared" si="42"/>
        <v>94.379014989293367</v>
      </c>
      <c r="AN38" s="10">
        <v>1357</v>
      </c>
      <c r="AO38" s="71">
        <f t="shared" si="21"/>
        <v>72.644539614561026</v>
      </c>
    </row>
    <row r="39" spans="1:41" s="55" customFormat="1" ht="33.75" customHeight="1" x14ac:dyDescent="0.25">
      <c r="A39" s="47">
        <v>22</v>
      </c>
      <c r="B39" s="49" t="s">
        <v>132</v>
      </c>
      <c r="C39" s="36">
        <f t="shared" si="24"/>
        <v>1589</v>
      </c>
      <c r="D39" s="2">
        <v>24</v>
      </c>
      <c r="E39" s="3">
        <v>43</v>
      </c>
      <c r="F39" s="3">
        <v>156</v>
      </c>
      <c r="G39" s="3">
        <v>287</v>
      </c>
      <c r="H39" s="3">
        <v>122</v>
      </c>
      <c r="I39" s="3">
        <v>75</v>
      </c>
      <c r="J39" s="3">
        <v>111</v>
      </c>
      <c r="K39" s="3">
        <v>61</v>
      </c>
      <c r="L39" s="3">
        <v>165</v>
      </c>
      <c r="M39" s="3">
        <v>220</v>
      </c>
      <c r="N39" s="3">
        <v>210</v>
      </c>
      <c r="O39" s="3">
        <v>115</v>
      </c>
      <c r="P39" s="36">
        <f t="shared" si="20"/>
        <v>2702</v>
      </c>
      <c r="Q39" s="44">
        <f t="shared" si="33"/>
        <v>170.04405286343612</v>
      </c>
      <c r="R39" s="46">
        <v>62</v>
      </c>
      <c r="S39" s="6">
        <f t="shared" si="34"/>
        <v>258.33333333333337</v>
      </c>
      <c r="T39" s="11">
        <v>85</v>
      </c>
      <c r="U39" s="6">
        <f t="shared" si="35"/>
        <v>197.67441860465115</v>
      </c>
      <c r="V39" s="3">
        <v>234</v>
      </c>
      <c r="W39" s="6">
        <f t="shared" si="43"/>
        <v>150</v>
      </c>
      <c r="X39" s="3">
        <v>292</v>
      </c>
      <c r="Y39" s="6">
        <f t="shared" si="36"/>
        <v>101.74216027874566</v>
      </c>
      <c r="Z39" s="3">
        <v>172</v>
      </c>
      <c r="AA39" s="6">
        <f t="shared" si="37"/>
        <v>140.98360655737704</v>
      </c>
      <c r="AB39" s="3">
        <v>229</v>
      </c>
      <c r="AC39" s="6">
        <f t="shared" si="38"/>
        <v>305.33333333333331</v>
      </c>
      <c r="AD39" s="3">
        <v>175</v>
      </c>
      <c r="AE39" s="6">
        <f t="shared" si="39"/>
        <v>157.65765765765767</v>
      </c>
      <c r="AF39" s="3">
        <v>158</v>
      </c>
      <c r="AG39" s="58">
        <f t="shared" si="44"/>
        <v>259.01639344262298</v>
      </c>
      <c r="AH39" s="3">
        <v>240</v>
      </c>
      <c r="AI39" s="58">
        <f t="shared" si="40"/>
        <v>145.45454545454547</v>
      </c>
      <c r="AJ39" s="3">
        <v>408</v>
      </c>
      <c r="AK39" s="71">
        <f t="shared" si="41"/>
        <v>185.45454545454544</v>
      </c>
      <c r="AL39" s="3">
        <v>275</v>
      </c>
      <c r="AM39" s="71">
        <f t="shared" si="42"/>
        <v>239.13043478260869</v>
      </c>
      <c r="AN39" s="10">
        <v>372</v>
      </c>
      <c r="AO39" s="71">
        <f t="shared" si="21"/>
        <v>323.47826086956519</v>
      </c>
    </row>
    <row r="40" spans="1:41" s="55" customFormat="1" ht="33.75" customHeight="1" x14ac:dyDescent="0.25">
      <c r="A40" s="47">
        <v>23</v>
      </c>
      <c r="B40" s="49" t="s">
        <v>130</v>
      </c>
      <c r="C40" s="36">
        <f t="shared" si="24"/>
        <v>335</v>
      </c>
      <c r="D40" s="2">
        <v>13</v>
      </c>
      <c r="E40" s="3">
        <v>12</v>
      </c>
      <c r="F40" s="3">
        <v>35</v>
      </c>
      <c r="G40" s="3">
        <v>29</v>
      </c>
      <c r="H40" s="3">
        <v>16</v>
      </c>
      <c r="I40" s="3">
        <v>34</v>
      </c>
      <c r="J40" s="3">
        <v>41</v>
      </c>
      <c r="K40" s="3">
        <v>25</v>
      </c>
      <c r="L40" s="3">
        <v>37</v>
      </c>
      <c r="M40" s="3">
        <v>47</v>
      </c>
      <c r="N40" s="3">
        <v>28</v>
      </c>
      <c r="O40" s="3">
        <v>18</v>
      </c>
      <c r="P40" s="36">
        <f t="shared" si="20"/>
        <v>532</v>
      </c>
      <c r="Q40" s="44">
        <f t="shared" si="33"/>
        <v>158.80597014925374</v>
      </c>
      <c r="R40" s="46">
        <v>12</v>
      </c>
      <c r="S40" s="6">
        <f t="shared" si="34"/>
        <v>92.307692307692307</v>
      </c>
      <c r="T40" s="11">
        <v>13</v>
      </c>
      <c r="U40" s="6">
        <f t="shared" si="35"/>
        <v>108.33333333333333</v>
      </c>
      <c r="V40" s="3">
        <v>63</v>
      </c>
      <c r="W40" s="6">
        <f t="shared" si="43"/>
        <v>180</v>
      </c>
      <c r="X40" s="3">
        <v>53</v>
      </c>
      <c r="Y40" s="6">
        <f t="shared" si="36"/>
        <v>182.75862068965517</v>
      </c>
      <c r="Z40" s="3">
        <v>35</v>
      </c>
      <c r="AA40" s="6">
        <f t="shared" si="37"/>
        <v>218.75</v>
      </c>
      <c r="AB40" s="3">
        <v>55</v>
      </c>
      <c r="AC40" s="6">
        <f t="shared" si="38"/>
        <v>161.76470588235296</v>
      </c>
      <c r="AD40" s="3">
        <v>71</v>
      </c>
      <c r="AE40" s="6">
        <f t="shared" si="39"/>
        <v>173.17073170731706</v>
      </c>
      <c r="AF40" s="3">
        <v>41</v>
      </c>
      <c r="AG40" s="58">
        <f t="shared" si="44"/>
        <v>164</v>
      </c>
      <c r="AH40" s="3">
        <v>45</v>
      </c>
      <c r="AI40" s="58">
        <f t="shared" si="40"/>
        <v>121.62162162162163</v>
      </c>
      <c r="AJ40" s="3">
        <v>54</v>
      </c>
      <c r="AK40" s="71">
        <f t="shared" si="41"/>
        <v>114.89361702127661</v>
      </c>
      <c r="AL40" s="3">
        <v>57</v>
      </c>
      <c r="AM40" s="71">
        <f t="shared" si="42"/>
        <v>316.66666666666663</v>
      </c>
      <c r="AN40" s="10">
        <v>33</v>
      </c>
      <c r="AO40" s="71">
        <f t="shared" si="21"/>
        <v>183.33333333333331</v>
      </c>
    </row>
    <row r="41" spans="1:41" s="55" customFormat="1" ht="33.75" customHeight="1" x14ac:dyDescent="0.25">
      <c r="A41" s="47">
        <v>24</v>
      </c>
      <c r="B41" s="49" t="s">
        <v>139</v>
      </c>
      <c r="C41" s="36">
        <f t="shared" si="24"/>
        <v>2658</v>
      </c>
      <c r="D41" s="2">
        <v>141</v>
      </c>
      <c r="E41" s="3">
        <v>171</v>
      </c>
      <c r="F41" s="3">
        <v>204</v>
      </c>
      <c r="G41" s="3">
        <v>290</v>
      </c>
      <c r="H41" s="3">
        <v>297</v>
      </c>
      <c r="I41" s="3">
        <v>148</v>
      </c>
      <c r="J41" s="3">
        <v>256</v>
      </c>
      <c r="K41" s="3">
        <v>180</v>
      </c>
      <c r="L41" s="3">
        <v>239</v>
      </c>
      <c r="M41" s="3">
        <v>272</v>
      </c>
      <c r="N41" s="3">
        <v>309</v>
      </c>
      <c r="O41" s="3">
        <v>151</v>
      </c>
      <c r="P41" s="36">
        <f t="shared" si="20"/>
        <v>3469</v>
      </c>
      <c r="Q41" s="44">
        <f t="shared" si="33"/>
        <v>130.51166290443942</v>
      </c>
      <c r="R41" s="46">
        <v>148</v>
      </c>
      <c r="S41" s="6">
        <f t="shared" si="34"/>
        <v>104.9645390070922</v>
      </c>
      <c r="T41" s="11">
        <v>214</v>
      </c>
      <c r="U41" s="6">
        <f t="shared" si="35"/>
        <v>125.14619883040936</v>
      </c>
      <c r="V41" s="3">
        <v>206</v>
      </c>
      <c r="W41" s="6">
        <f t="shared" si="43"/>
        <v>100.98039215686273</v>
      </c>
      <c r="X41" s="3">
        <v>262</v>
      </c>
      <c r="Y41" s="6">
        <f t="shared" si="36"/>
        <v>90.344827586206904</v>
      </c>
      <c r="Z41" s="3">
        <v>279</v>
      </c>
      <c r="AA41" s="6">
        <f t="shared" si="37"/>
        <v>93.939393939393938</v>
      </c>
      <c r="AB41" s="3">
        <v>285</v>
      </c>
      <c r="AC41" s="6">
        <f t="shared" si="38"/>
        <v>192.56756756756758</v>
      </c>
      <c r="AD41" s="3">
        <v>326</v>
      </c>
      <c r="AE41" s="6">
        <f t="shared" si="39"/>
        <v>127.34375</v>
      </c>
      <c r="AF41" s="3">
        <v>303</v>
      </c>
      <c r="AG41" s="58">
        <f t="shared" si="44"/>
        <v>168.33333333333334</v>
      </c>
      <c r="AH41" s="3">
        <v>371</v>
      </c>
      <c r="AI41" s="58">
        <f t="shared" si="40"/>
        <v>155.23012552301256</v>
      </c>
      <c r="AJ41" s="3">
        <v>414</v>
      </c>
      <c r="AK41" s="71">
        <f t="shared" si="41"/>
        <v>152.20588235294116</v>
      </c>
      <c r="AL41" s="3">
        <v>316</v>
      </c>
      <c r="AM41" s="71">
        <f t="shared" si="42"/>
        <v>209.27152317880794</v>
      </c>
      <c r="AN41" s="10">
        <v>345</v>
      </c>
      <c r="AO41" s="71">
        <f t="shared" si="21"/>
        <v>228.47682119205297</v>
      </c>
    </row>
    <row r="42" spans="1:41" s="55" customFormat="1" ht="33.75" customHeight="1" x14ac:dyDescent="0.25">
      <c r="A42" s="47">
        <v>25</v>
      </c>
      <c r="B42" s="49" t="s">
        <v>14</v>
      </c>
      <c r="C42" s="36">
        <f t="shared" si="24"/>
        <v>382</v>
      </c>
      <c r="D42" s="2">
        <v>5</v>
      </c>
      <c r="E42" s="3">
        <v>8</v>
      </c>
      <c r="F42" s="3">
        <v>21</v>
      </c>
      <c r="G42" s="3">
        <v>28</v>
      </c>
      <c r="H42" s="3">
        <v>34</v>
      </c>
      <c r="I42" s="3">
        <v>26</v>
      </c>
      <c r="J42" s="3">
        <v>46</v>
      </c>
      <c r="K42" s="3">
        <v>66</v>
      </c>
      <c r="L42" s="3">
        <v>71</v>
      </c>
      <c r="M42" s="3">
        <v>49</v>
      </c>
      <c r="N42" s="3">
        <v>15</v>
      </c>
      <c r="O42" s="3">
        <v>13</v>
      </c>
      <c r="P42" s="36">
        <f t="shared" si="20"/>
        <v>702</v>
      </c>
      <c r="Q42" s="44">
        <f t="shared" si="33"/>
        <v>183.7696335078534</v>
      </c>
      <c r="R42" s="46">
        <v>6</v>
      </c>
      <c r="S42" s="6">
        <f t="shared" si="34"/>
        <v>120</v>
      </c>
      <c r="T42" s="11">
        <v>15</v>
      </c>
      <c r="U42" s="6">
        <f t="shared" si="35"/>
        <v>187.5</v>
      </c>
      <c r="V42" s="3">
        <v>31</v>
      </c>
      <c r="W42" s="6">
        <f t="shared" si="43"/>
        <v>147.61904761904762</v>
      </c>
      <c r="X42" s="3">
        <v>58</v>
      </c>
      <c r="Y42" s="6">
        <f t="shared" si="36"/>
        <v>207.14285714285717</v>
      </c>
      <c r="Z42" s="3">
        <v>65</v>
      </c>
      <c r="AA42" s="6">
        <f t="shared" si="37"/>
        <v>191.1764705882353</v>
      </c>
      <c r="AB42" s="3">
        <v>86</v>
      </c>
      <c r="AC42" s="6">
        <f t="shared" si="38"/>
        <v>330.76923076923077</v>
      </c>
      <c r="AD42" s="3">
        <v>60</v>
      </c>
      <c r="AE42" s="6">
        <f t="shared" si="39"/>
        <v>130.43478260869566</v>
      </c>
      <c r="AF42" s="3">
        <v>86</v>
      </c>
      <c r="AG42" s="58">
        <f t="shared" si="44"/>
        <v>130.30303030303031</v>
      </c>
      <c r="AH42" s="3">
        <v>153</v>
      </c>
      <c r="AI42" s="58">
        <f t="shared" si="40"/>
        <v>215.49295774647885</v>
      </c>
      <c r="AJ42" s="3">
        <v>99</v>
      </c>
      <c r="AK42" s="71">
        <f t="shared" si="41"/>
        <v>202.0408163265306</v>
      </c>
      <c r="AL42" s="3">
        <v>28</v>
      </c>
      <c r="AM42" s="71">
        <f t="shared" si="42"/>
        <v>215.38461538461539</v>
      </c>
      <c r="AN42" s="10">
        <v>15</v>
      </c>
      <c r="AO42" s="71">
        <f t="shared" si="21"/>
        <v>115.38461538461537</v>
      </c>
    </row>
    <row r="43" spans="1:41" s="55" customFormat="1" ht="33.75" customHeight="1" x14ac:dyDescent="0.25">
      <c r="A43" s="47">
        <v>26</v>
      </c>
      <c r="B43" s="49" t="s">
        <v>15</v>
      </c>
      <c r="C43" s="36">
        <f t="shared" si="24"/>
        <v>19</v>
      </c>
      <c r="D43" s="2"/>
      <c r="E43" s="3"/>
      <c r="F43" s="3"/>
      <c r="G43" s="3">
        <v>1</v>
      </c>
      <c r="H43" s="3">
        <v>2</v>
      </c>
      <c r="I43" s="3"/>
      <c r="J43" s="3"/>
      <c r="K43" s="3">
        <v>1</v>
      </c>
      <c r="L43" s="3">
        <v>3</v>
      </c>
      <c r="M43" s="3">
        <v>8</v>
      </c>
      <c r="N43" s="3">
        <v>3</v>
      </c>
      <c r="O43" s="3">
        <v>1</v>
      </c>
      <c r="P43" s="36">
        <f t="shared" si="20"/>
        <v>50</v>
      </c>
      <c r="Q43" s="44">
        <f t="shared" si="33"/>
        <v>263.15789473684214</v>
      </c>
      <c r="R43" s="46">
        <v>4</v>
      </c>
      <c r="S43" s="6"/>
      <c r="T43" s="11">
        <v>2</v>
      </c>
      <c r="U43" s="6" t="s">
        <v>151</v>
      </c>
      <c r="V43" s="3">
        <v>2</v>
      </c>
      <c r="W43" s="6"/>
      <c r="X43" s="3">
        <v>13</v>
      </c>
      <c r="Y43" s="6">
        <f t="shared" si="36"/>
        <v>1300</v>
      </c>
      <c r="Z43" s="3">
        <v>1</v>
      </c>
      <c r="AA43" s="6">
        <f t="shared" si="37"/>
        <v>50</v>
      </c>
      <c r="AB43" s="3">
        <v>1</v>
      </c>
      <c r="AC43" s="6"/>
      <c r="AD43" s="3">
        <v>1</v>
      </c>
      <c r="AE43" s="6"/>
      <c r="AF43" s="3">
        <v>4</v>
      </c>
      <c r="AG43" s="58">
        <f t="shared" si="44"/>
        <v>400</v>
      </c>
      <c r="AH43" s="3">
        <v>14</v>
      </c>
      <c r="AI43" s="58">
        <f t="shared" si="40"/>
        <v>466.66666666666669</v>
      </c>
      <c r="AJ43" s="3">
        <v>5</v>
      </c>
      <c r="AK43" s="71">
        <f t="shared" si="41"/>
        <v>62.5</v>
      </c>
      <c r="AL43" s="3">
        <v>1</v>
      </c>
      <c r="AM43" s="71">
        <f t="shared" si="42"/>
        <v>100</v>
      </c>
      <c r="AN43" s="10">
        <v>2</v>
      </c>
      <c r="AO43" s="71">
        <f t="shared" si="21"/>
        <v>200</v>
      </c>
    </row>
    <row r="44" spans="1:41" s="55" customFormat="1" ht="33.75" customHeight="1" x14ac:dyDescent="0.25">
      <c r="A44" s="47">
        <v>27</v>
      </c>
      <c r="B44" s="49" t="s">
        <v>56</v>
      </c>
      <c r="C44" s="36">
        <f t="shared" si="24"/>
        <v>7593</v>
      </c>
      <c r="D44" s="2">
        <v>46</v>
      </c>
      <c r="E44" s="3">
        <v>54</v>
      </c>
      <c r="F44" s="3">
        <v>549</v>
      </c>
      <c r="G44" s="3">
        <v>524</v>
      </c>
      <c r="H44" s="3">
        <v>926</v>
      </c>
      <c r="I44" s="3">
        <v>884</v>
      </c>
      <c r="J44" s="3">
        <v>601</v>
      </c>
      <c r="K44" s="3">
        <v>1192</v>
      </c>
      <c r="L44" s="3">
        <v>1372</v>
      </c>
      <c r="M44" s="3">
        <v>1126</v>
      </c>
      <c r="N44" s="3">
        <v>178</v>
      </c>
      <c r="O44" s="3">
        <v>141</v>
      </c>
      <c r="P44" s="36">
        <f t="shared" si="20"/>
        <v>12191</v>
      </c>
      <c r="Q44" s="44">
        <f t="shared" si="33"/>
        <v>160.55577505597262</v>
      </c>
      <c r="R44" s="46">
        <v>92</v>
      </c>
      <c r="S44" s="6">
        <f>R44/D44*100</f>
        <v>200</v>
      </c>
      <c r="T44" s="11">
        <v>144</v>
      </c>
      <c r="U44" s="6">
        <f t="shared" ref="U44:U59" si="45">T44/E44*100</f>
        <v>266.66666666666663</v>
      </c>
      <c r="V44" s="3">
        <v>430</v>
      </c>
      <c r="W44" s="6">
        <f t="shared" ref="W44:W55" si="46">V44/F44*100</f>
        <v>78.32422586520947</v>
      </c>
      <c r="X44" s="3">
        <v>1268</v>
      </c>
      <c r="Y44" s="6">
        <f t="shared" si="36"/>
        <v>241.98473282442748</v>
      </c>
      <c r="Z44" s="3">
        <v>1392</v>
      </c>
      <c r="AA44" s="6">
        <f t="shared" si="37"/>
        <v>150.32397408207342</v>
      </c>
      <c r="AB44" s="3">
        <v>1789</v>
      </c>
      <c r="AC44" s="6">
        <f t="shared" ref="AC44:AC57" si="47">AB44/I44*100</f>
        <v>202.37556561085972</v>
      </c>
      <c r="AD44" s="3">
        <v>839</v>
      </c>
      <c r="AE44" s="6">
        <f t="shared" ref="AE44:AE59" si="48">AD44/J44*100</f>
        <v>139.60066555740434</v>
      </c>
      <c r="AF44" s="3">
        <v>1630</v>
      </c>
      <c r="AG44" s="58">
        <f t="shared" si="44"/>
        <v>136.74496644295303</v>
      </c>
      <c r="AH44" s="3">
        <v>2290</v>
      </c>
      <c r="AI44" s="58">
        <f t="shared" si="40"/>
        <v>166.90962099125363</v>
      </c>
      <c r="AJ44" s="3">
        <v>1885</v>
      </c>
      <c r="AK44" s="71">
        <f t="shared" si="41"/>
        <v>167.40674955595028</v>
      </c>
      <c r="AL44" s="3">
        <v>328</v>
      </c>
      <c r="AM44" s="71">
        <f t="shared" si="42"/>
        <v>232.6241134751773</v>
      </c>
      <c r="AN44" s="10">
        <v>104</v>
      </c>
      <c r="AO44" s="71">
        <f t="shared" si="21"/>
        <v>73.75886524822694</v>
      </c>
    </row>
    <row r="45" spans="1:41" s="55" customFormat="1" ht="33.75" customHeight="1" x14ac:dyDescent="0.25">
      <c r="A45" s="47">
        <v>28</v>
      </c>
      <c r="B45" s="49" t="s">
        <v>136</v>
      </c>
      <c r="C45" s="36">
        <f t="shared" si="24"/>
        <v>13843</v>
      </c>
      <c r="D45" s="2">
        <v>148</v>
      </c>
      <c r="E45" s="3">
        <v>183</v>
      </c>
      <c r="F45" s="3">
        <v>675</v>
      </c>
      <c r="G45" s="3">
        <v>1729</v>
      </c>
      <c r="H45" s="3">
        <v>2275</v>
      </c>
      <c r="I45" s="3">
        <v>718</v>
      </c>
      <c r="J45" s="3">
        <v>778</v>
      </c>
      <c r="K45" s="3">
        <v>2464</v>
      </c>
      <c r="L45" s="3">
        <v>2152</v>
      </c>
      <c r="M45" s="3">
        <v>1895</v>
      </c>
      <c r="N45" s="3">
        <v>515</v>
      </c>
      <c r="O45" s="3">
        <v>311</v>
      </c>
      <c r="P45" s="36">
        <f t="shared" si="20"/>
        <v>20356</v>
      </c>
      <c r="Q45" s="44">
        <f t="shared" si="33"/>
        <v>147.04905006140288</v>
      </c>
      <c r="R45" s="46">
        <v>230</v>
      </c>
      <c r="S45" s="6">
        <f>R45/D45*100</f>
        <v>155.40540540540539</v>
      </c>
      <c r="T45" s="11">
        <v>328</v>
      </c>
      <c r="U45" s="6">
        <f t="shared" si="45"/>
        <v>179.23497267759564</v>
      </c>
      <c r="V45" s="3">
        <v>765</v>
      </c>
      <c r="W45" s="6">
        <f t="shared" si="46"/>
        <v>113.33333333333333</v>
      </c>
      <c r="X45" s="3">
        <v>3226</v>
      </c>
      <c r="Y45" s="6">
        <f t="shared" si="36"/>
        <v>186.58183921341816</v>
      </c>
      <c r="Z45" s="3">
        <v>2866</v>
      </c>
      <c r="AA45" s="6">
        <f t="shared" si="37"/>
        <v>125.97802197802197</v>
      </c>
      <c r="AB45" s="3">
        <v>1220</v>
      </c>
      <c r="AC45" s="6">
        <f t="shared" si="47"/>
        <v>169.91643454038999</v>
      </c>
      <c r="AD45" s="3">
        <v>1101</v>
      </c>
      <c r="AE45" s="6">
        <f t="shared" si="48"/>
        <v>141.51670951156811</v>
      </c>
      <c r="AF45" s="3">
        <v>3714</v>
      </c>
      <c r="AG45" s="58">
        <f t="shared" si="44"/>
        <v>150.73051948051949</v>
      </c>
      <c r="AH45" s="3">
        <v>3091</v>
      </c>
      <c r="AI45" s="58">
        <f t="shared" si="40"/>
        <v>143.63382899628252</v>
      </c>
      <c r="AJ45" s="3">
        <v>2777</v>
      </c>
      <c r="AK45" s="71">
        <f t="shared" si="41"/>
        <v>146.54353562005278</v>
      </c>
      <c r="AL45" s="3">
        <v>625</v>
      </c>
      <c r="AM45" s="71">
        <f t="shared" si="42"/>
        <v>200.96463022508038</v>
      </c>
      <c r="AN45" s="10">
        <v>413</v>
      </c>
      <c r="AO45" s="71">
        <f t="shared" si="21"/>
        <v>132.79742765273312</v>
      </c>
    </row>
    <row r="46" spans="1:41" s="55" customFormat="1" ht="33.75" customHeight="1" x14ac:dyDescent="0.25">
      <c r="A46" s="47">
        <v>29</v>
      </c>
      <c r="B46" s="49" t="s">
        <v>42</v>
      </c>
      <c r="C46" s="36">
        <f t="shared" si="24"/>
        <v>1751</v>
      </c>
      <c r="D46" s="2">
        <v>36</v>
      </c>
      <c r="E46" s="3">
        <v>44</v>
      </c>
      <c r="F46" s="3">
        <v>93</v>
      </c>
      <c r="G46" s="3">
        <v>132</v>
      </c>
      <c r="H46" s="3">
        <v>189</v>
      </c>
      <c r="I46" s="3">
        <v>135</v>
      </c>
      <c r="J46" s="3">
        <v>187</v>
      </c>
      <c r="K46" s="3">
        <v>225</v>
      </c>
      <c r="L46" s="3">
        <v>254</v>
      </c>
      <c r="M46" s="3">
        <v>310</v>
      </c>
      <c r="N46" s="3">
        <v>71</v>
      </c>
      <c r="O46" s="3">
        <v>75</v>
      </c>
      <c r="P46" s="36">
        <f t="shared" si="20"/>
        <v>3767</v>
      </c>
      <c r="Q46" s="44">
        <f t="shared" si="33"/>
        <v>215.13420902341517</v>
      </c>
      <c r="R46" s="46">
        <v>74</v>
      </c>
      <c r="S46" s="6">
        <f>R46/D46*100</f>
        <v>205.55555555555554</v>
      </c>
      <c r="T46" s="11">
        <v>91</v>
      </c>
      <c r="U46" s="6">
        <f t="shared" si="45"/>
        <v>206.81818181818184</v>
      </c>
      <c r="V46" s="3">
        <v>223</v>
      </c>
      <c r="W46" s="6">
        <f t="shared" si="46"/>
        <v>239.78494623655914</v>
      </c>
      <c r="X46" s="3">
        <v>394</v>
      </c>
      <c r="Y46" s="6">
        <f t="shared" si="36"/>
        <v>298.4848484848485</v>
      </c>
      <c r="Z46" s="3">
        <v>424</v>
      </c>
      <c r="AA46" s="6">
        <f t="shared" si="37"/>
        <v>224.33862433862433</v>
      </c>
      <c r="AB46" s="3">
        <v>334</v>
      </c>
      <c r="AC46" s="6">
        <f t="shared" si="47"/>
        <v>247.40740740740739</v>
      </c>
      <c r="AD46" s="3">
        <v>336</v>
      </c>
      <c r="AE46" s="6">
        <f t="shared" si="48"/>
        <v>179.67914438502675</v>
      </c>
      <c r="AF46" s="3">
        <v>437</v>
      </c>
      <c r="AG46" s="58">
        <f t="shared" si="44"/>
        <v>194.22222222222223</v>
      </c>
      <c r="AH46" s="3">
        <v>675</v>
      </c>
      <c r="AI46" s="58">
        <f t="shared" si="40"/>
        <v>265.74803149606299</v>
      </c>
      <c r="AJ46" s="3">
        <v>421</v>
      </c>
      <c r="AK46" s="71">
        <f t="shared" si="41"/>
        <v>135.80645161290323</v>
      </c>
      <c r="AL46" s="3">
        <v>242</v>
      </c>
      <c r="AM46" s="71">
        <f t="shared" si="42"/>
        <v>322.66666666666663</v>
      </c>
      <c r="AN46" s="10">
        <v>116</v>
      </c>
      <c r="AO46" s="71">
        <f t="shared" si="21"/>
        <v>154.66666666666666</v>
      </c>
    </row>
    <row r="47" spans="1:41" s="55" customFormat="1" ht="33.75" customHeight="1" x14ac:dyDescent="0.25">
      <c r="A47" s="47">
        <v>30</v>
      </c>
      <c r="B47" s="49" t="s">
        <v>34</v>
      </c>
      <c r="C47" s="36">
        <f t="shared" si="24"/>
        <v>160</v>
      </c>
      <c r="D47" s="2">
        <v>1</v>
      </c>
      <c r="E47" s="3">
        <v>3</v>
      </c>
      <c r="F47" s="3">
        <v>47</v>
      </c>
      <c r="G47" s="3">
        <v>6</v>
      </c>
      <c r="H47" s="3">
        <v>17</v>
      </c>
      <c r="I47" s="3">
        <v>4</v>
      </c>
      <c r="J47" s="3">
        <v>16</v>
      </c>
      <c r="K47" s="3">
        <v>5</v>
      </c>
      <c r="L47" s="3">
        <v>2</v>
      </c>
      <c r="M47" s="3">
        <v>36</v>
      </c>
      <c r="N47" s="3">
        <v>12</v>
      </c>
      <c r="O47" s="3">
        <v>11</v>
      </c>
      <c r="P47" s="36">
        <f t="shared" si="20"/>
        <v>137</v>
      </c>
      <c r="Q47" s="44">
        <f t="shared" si="33"/>
        <v>85.625</v>
      </c>
      <c r="R47" s="46">
        <v>1</v>
      </c>
      <c r="S47" s="6">
        <f>R47/D47*100</f>
        <v>100</v>
      </c>
      <c r="T47" s="11">
        <v>12</v>
      </c>
      <c r="U47" s="6">
        <f t="shared" si="45"/>
        <v>400</v>
      </c>
      <c r="V47" s="3">
        <v>13</v>
      </c>
      <c r="W47" s="6">
        <f t="shared" si="46"/>
        <v>27.659574468085108</v>
      </c>
      <c r="X47" s="3">
        <v>25</v>
      </c>
      <c r="Y47" s="6">
        <f t="shared" si="36"/>
        <v>416.66666666666669</v>
      </c>
      <c r="Z47" s="3">
        <v>21</v>
      </c>
      <c r="AA47" s="6">
        <f t="shared" si="37"/>
        <v>123.52941176470588</v>
      </c>
      <c r="AB47" s="3">
        <v>4</v>
      </c>
      <c r="AC47" s="6">
        <f t="shared" si="47"/>
        <v>100</v>
      </c>
      <c r="AD47" s="3">
        <v>14</v>
      </c>
      <c r="AE47" s="6">
        <f t="shared" si="48"/>
        <v>87.5</v>
      </c>
      <c r="AF47" s="3">
        <v>12</v>
      </c>
      <c r="AG47" s="58">
        <f t="shared" si="44"/>
        <v>240</v>
      </c>
      <c r="AH47" s="3">
        <v>12</v>
      </c>
      <c r="AI47" s="58">
        <f t="shared" si="40"/>
        <v>600</v>
      </c>
      <c r="AJ47" s="3">
        <v>11</v>
      </c>
      <c r="AK47" s="71">
        <f t="shared" si="41"/>
        <v>30.555555555555557</v>
      </c>
      <c r="AL47" s="3">
        <v>9</v>
      </c>
      <c r="AM47" s="71">
        <f t="shared" si="42"/>
        <v>81.818181818181827</v>
      </c>
      <c r="AN47" s="10">
        <v>3</v>
      </c>
      <c r="AO47" s="71">
        <f t="shared" si="21"/>
        <v>27.27272727272727</v>
      </c>
    </row>
    <row r="48" spans="1:41" s="55" customFormat="1" ht="33.75" customHeight="1" x14ac:dyDescent="0.25">
      <c r="A48" s="47">
        <v>31</v>
      </c>
      <c r="B48" s="49" t="s">
        <v>162</v>
      </c>
      <c r="C48" s="36">
        <f t="shared" si="24"/>
        <v>72</v>
      </c>
      <c r="D48" s="2"/>
      <c r="E48" s="3">
        <v>2</v>
      </c>
      <c r="F48" s="3">
        <v>2</v>
      </c>
      <c r="G48" s="3">
        <v>11</v>
      </c>
      <c r="H48" s="3">
        <v>11</v>
      </c>
      <c r="I48" s="3">
        <v>13</v>
      </c>
      <c r="J48" s="3">
        <v>13</v>
      </c>
      <c r="K48" s="3">
        <v>2</v>
      </c>
      <c r="L48" s="3">
        <v>5</v>
      </c>
      <c r="M48" s="3">
        <v>5</v>
      </c>
      <c r="N48" s="3">
        <v>6</v>
      </c>
      <c r="O48" s="3">
        <v>2</v>
      </c>
      <c r="P48" s="36">
        <f t="shared" si="20"/>
        <v>130</v>
      </c>
      <c r="Q48" s="44">
        <f t="shared" si="33"/>
        <v>180.55555555555557</v>
      </c>
      <c r="R48" s="46">
        <v>1</v>
      </c>
      <c r="S48" s="6" t="s">
        <v>151</v>
      </c>
      <c r="T48" s="11">
        <v>2</v>
      </c>
      <c r="U48" s="6">
        <f t="shared" si="45"/>
        <v>100</v>
      </c>
      <c r="V48" s="3">
        <v>16</v>
      </c>
      <c r="W48" s="6">
        <f t="shared" si="46"/>
        <v>800</v>
      </c>
      <c r="X48" s="3">
        <v>16</v>
      </c>
      <c r="Y48" s="6">
        <f t="shared" si="36"/>
        <v>145.45454545454547</v>
      </c>
      <c r="Z48" s="3">
        <v>13</v>
      </c>
      <c r="AA48" s="6">
        <f t="shared" si="37"/>
        <v>118.18181818181819</v>
      </c>
      <c r="AB48" s="3">
        <v>2</v>
      </c>
      <c r="AC48" s="6">
        <f t="shared" si="47"/>
        <v>15.384615384615385</v>
      </c>
      <c r="AD48" s="3">
        <v>16</v>
      </c>
      <c r="AE48" s="6">
        <f t="shared" si="48"/>
        <v>123.07692307692308</v>
      </c>
      <c r="AF48" s="3">
        <v>33</v>
      </c>
      <c r="AG48" s="58">
        <f t="shared" si="44"/>
        <v>1650</v>
      </c>
      <c r="AH48" s="3">
        <v>10</v>
      </c>
      <c r="AI48" s="58">
        <f t="shared" si="40"/>
        <v>200</v>
      </c>
      <c r="AJ48" s="3">
        <v>7</v>
      </c>
      <c r="AK48" s="71">
        <f t="shared" si="41"/>
        <v>140</v>
      </c>
      <c r="AL48" s="3">
        <v>10</v>
      </c>
      <c r="AM48" s="71">
        <f t="shared" si="42"/>
        <v>500</v>
      </c>
      <c r="AN48" s="10">
        <v>4</v>
      </c>
      <c r="AO48" s="71">
        <f t="shared" si="21"/>
        <v>200</v>
      </c>
    </row>
    <row r="49" spans="1:41" s="55" customFormat="1" ht="33.75" customHeight="1" x14ac:dyDescent="0.25">
      <c r="A49" s="47">
        <v>32</v>
      </c>
      <c r="B49" s="49" t="s">
        <v>163</v>
      </c>
      <c r="C49" s="36">
        <f t="shared" si="24"/>
        <v>32444</v>
      </c>
      <c r="D49" s="2">
        <v>1391</v>
      </c>
      <c r="E49" s="3">
        <v>1393</v>
      </c>
      <c r="F49" s="3">
        <v>2554</v>
      </c>
      <c r="G49" s="3">
        <v>2622</v>
      </c>
      <c r="H49" s="3">
        <v>3038</v>
      </c>
      <c r="I49" s="3">
        <v>2426</v>
      </c>
      <c r="J49" s="3">
        <v>2583</v>
      </c>
      <c r="K49" s="3">
        <v>3079</v>
      </c>
      <c r="L49" s="3">
        <v>3765</v>
      </c>
      <c r="M49" s="3">
        <v>3572</v>
      </c>
      <c r="N49" s="3">
        <v>3313</v>
      </c>
      <c r="O49" s="3">
        <v>2708</v>
      </c>
      <c r="P49" s="36">
        <f t="shared" si="20"/>
        <v>54293</v>
      </c>
      <c r="Q49" s="44">
        <f t="shared" si="33"/>
        <v>167.34373073603749</v>
      </c>
      <c r="R49" s="46">
        <v>2295</v>
      </c>
      <c r="S49" s="6">
        <f>R49/D49*100</f>
        <v>164.98921639108553</v>
      </c>
      <c r="T49" s="11">
        <v>2841</v>
      </c>
      <c r="U49" s="6">
        <f t="shared" si="45"/>
        <v>203.9483129935391</v>
      </c>
      <c r="V49" s="3">
        <v>4334</v>
      </c>
      <c r="W49" s="6">
        <f t="shared" si="46"/>
        <v>169.6945967110415</v>
      </c>
      <c r="X49" s="3">
        <v>4380</v>
      </c>
      <c r="Y49" s="6">
        <f t="shared" si="36"/>
        <v>167.04805491990845</v>
      </c>
      <c r="Z49" s="3">
        <v>4403</v>
      </c>
      <c r="AA49" s="6">
        <f t="shared" si="37"/>
        <v>144.93087557603687</v>
      </c>
      <c r="AB49" s="3">
        <v>5283</v>
      </c>
      <c r="AC49" s="6">
        <f t="shared" si="47"/>
        <v>217.76586974443529</v>
      </c>
      <c r="AD49" s="3">
        <v>4698</v>
      </c>
      <c r="AE49" s="6">
        <f t="shared" si="48"/>
        <v>181.88153310104528</v>
      </c>
      <c r="AF49" s="3">
        <v>4964</v>
      </c>
      <c r="AG49" s="58">
        <f t="shared" si="44"/>
        <v>161.22117570639818</v>
      </c>
      <c r="AH49" s="3">
        <v>6153</v>
      </c>
      <c r="AI49" s="58">
        <f t="shared" si="40"/>
        <v>163.42629482071715</v>
      </c>
      <c r="AJ49" s="3">
        <v>5846</v>
      </c>
      <c r="AK49" s="71">
        <f t="shared" si="41"/>
        <v>163.66181410974244</v>
      </c>
      <c r="AL49" s="3">
        <v>5332</v>
      </c>
      <c r="AM49" s="71">
        <f t="shared" si="42"/>
        <v>196.89807976366322</v>
      </c>
      <c r="AN49" s="10">
        <v>3764</v>
      </c>
      <c r="AO49" s="71">
        <f t="shared" si="21"/>
        <v>138.99556868537667</v>
      </c>
    </row>
    <row r="50" spans="1:41" s="55" customFormat="1" ht="33.75" customHeight="1" x14ac:dyDescent="0.25">
      <c r="A50" s="47">
        <v>33</v>
      </c>
      <c r="B50" s="49" t="s">
        <v>35</v>
      </c>
      <c r="C50" s="36">
        <f t="shared" si="24"/>
        <v>211</v>
      </c>
      <c r="D50" s="2">
        <v>14</v>
      </c>
      <c r="E50" s="3">
        <v>7</v>
      </c>
      <c r="F50" s="3">
        <v>10</v>
      </c>
      <c r="G50" s="3">
        <v>32</v>
      </c>
      <c r="H50" s="3">
        <v>11</v>
      </c>
      <c r="I50" s="3">
        <v>15</v>
      </c>
      <c r="J50" s="3">
        <v>10</v>
      </c>
      <c r="K50" s="3">
        <v>14</v>
      </c>
      <c r="L50" s="3">
        <v>40</v>
      </c>
      <c r="M50" s="3">
        <v>22</v>
      </c>
      <c r="N50" s="3">
        <v>17</v>
      </c>
      <c r="O50" s="3">
        <v>19</v>
      </c>
      <c r="P50" s="36">
        <f t="shared" si="20"/>
        <v>386</v>
      </c>
      <c r="Q50" s="44">
        <f t="shared" si="33"/>
        <v>182.93838862559241</v>
      </c>
      <c r="R50" s="46">
        <v>23</v>
      </c>
      <c r="S50" s="6">
        <f>R50/D50*100</f>
        <v>164.28571428571428</v>
      </c>
      <c r="T50" s="11">
        <v>18</v>
      </c>
      <c r="U50" s="6">
        <f t="shared" si="45"/>
        <v>257.14285714285717</v>
      </c>
      <c r="V50" s="3">
        <v>53</v>
      </c>
      <c r="W50" s="6">
        <f t="shared" si="46"/>
        <v>530</v>
      </c>
      <c r="X50" s="3">
        <v>28</v>
      </c>
      <c r="Y50" s="6">
        <f t="shared" si="36"/>
        <v>87.5</v>
      </c>
      <c r="Z50" s="3">
        <v>12</v>
      </c>
      <c r="AA50" s="6">
        <f t="shared" si="37"/>
        <v>109.09090909090908</v>
      </c>
      <c r="AB50" s="3">
        <v>38</v>
      </c>
      <c r="AC50" s="6">
        <f t="shared" si="47"/>
        <v>253.33333333333331</v>
      </c>
      <c r="AD50" s="3">
        <v>63</v>
      </c>
      <c r="AE50" s="6">
        <f t="shared" si="48"/>
        <v>630</v>
      </c>
      <c r="AF50" s="3">
        <v>32</v>
      </c>
      <c r="AG50" s="58">
        <f t="shared" si="44"/>
        <v>228.57142857142856</v>
      </c>
      <c r="AH50" s="3">
        <v>45</v>
      </c>
      <c r="AI50" s="58">
        <f t="shared" si="40"/>
        <v>112.5</v>
      </c>
      <c r="AJ50" s="3">
        <v>44</v>
      </c>
      <c r="AK50" s="71">
        <f t="shared" si="41"/>
        <v>200</v>
      </c>
      <c r="AL50" s="3">
        <v>18</v>
      </c>
      <c r="AM50" s="71">
        <f t="shared" si="42"/>
        <v>94.73684210526315</v>
      </c>
      <c r="AN50" s="10">
        <v>12</v>
      </c>
      <c r="AO50" s="71">
        <f t="shared" si="21"/>
        <v>63.157894736842103</v>
      </c>
    </row>
    <row r="51" spans="1:41" s="55" customFormat="1" ht="33.75" customHeight="1" x14ac:dyDescent="0.25">
      <c r="A51" s="47">
        <v>34</v>
      </c>
      <c r="B51" s="49" t="s">
        <v>169</v>
      </c>
      <c r="C51" s="36">
        <f t="shared" si="24"/>
        <v>1265</v>
      </c>
      <c r="D51" s="2">
        <v>48</v>
      </c>
      <c r="E51" s="3">
        <v>52</v>
      </c>
      <c r="F51" s="3">
        <v>83</v>
      </c>
      <c r="G51" s="3">
        <v>149</v>
      </c>
      <c r="H51" s="3">
        <v>79</v>
      </c>
      <c r="I51" s="3">
        <v>80</v>
      </c>
      <c r="J51" s="3">
        <v>80</v>
      </c>
      <c r="K51" s="3">
        <v>120</v>
      </c>
      <c r="L51" s="3">
        <v>149</v>
      </c>
      <c r="M51" s="3">
        <v>182</v>
      </c>
      <c r="N51" s="3">
        <v>138</v>
      </c>
      <c r="O51" s="3">
        <v>105</v>
      </c>
      <c r="P51" s="36">
        <f t="shared" si="20"/>
        <v>1933</v>
      </c>
      <c r="Q51" s="44">
        <f t="shared" si="33"/>
        <v>152.80632411067194</v>
      </c>
      <c r="R51" s="46">
        <v>63</v>
      </c>
      <c r="S51" s="6">
        <f>R51/D51*100</f>
        <v>131.25</v>
      </c>
      <c r="T51" s="11">
        <v>86</v>
      </c>
      <c r="U51" s="6">
        <f t="shared" si="45"/>
        <v>165.38461538461539</v>
      </c>
      <c r="V51" s="3">
        <v>110</v>
      </c>
      <c r="W51" s="6">
        <f t="shared" si="46"/>
        <v>132.53012048192772</v>
      </c>
      <c r="X51" s="3">
        <v>175</v>
      </c>
      <c r="Y51" s="6">
        <f t="shared" si="36"/>
        <v>117.4496644295302</v>
      </c>
      <c r="Z51" s="3">
        <v>190</v>
      </c>
      <c r="AA51" s="6">
        <f t="shared" si="37"/>
        <v>240.50632911392404</v>
      </c>
      <c r="AB51" s="3">
        <v>152</v>
      </c>
      <c r="AC51" s="6">
        <f t="shared" si="47"/>
        <v>190</v>
      </c>
      <c r="AD51" s="3">
        <v>125</v>
      </c>
      <c r="AE51" s="6">
        <f t="shared" si="48"/>
        <v>156.25</v>
      </c>
      <c r="AF51" s="3">
        <v>161</v>
      </c>
      <c r="AG51" s="58">
        <f t="shared" si="44"/>
        <v>134.16666666666666</v>
      </c>
      <c r="AH51" s="3">
        <v>361</v>
      </c>
      <c r="AI51" s="58">
        <f t="shared" si="40"/>
        <v>242.2818791946309</v>
      </c>
      <c r="AJ51" s="3">
        <v>259</v>
      </c>
      <c r="AK51" s="71">
        <f t="shared" si="41"/>
        <v>142.30769230769232</v>
      </c>
      <c r="AL51" s="3">
        <v>153</v>
      </c>
      <c r="AM51" s="71">
        <f t="shared" si="42"/>
        <v>145.71428571428569</v>
      </c>
      <c r="AN51" s="10">
        <v>98</v>
      </c>
      <c r="AO51" s="71">
        <f t="shared" si="21"/>
        <v>93.333333333333329</v>
      </c>
    </row>
    <row r="52" spans="1:41" s="55" customFormat="1" ht="33.75" customHeight="1" x14ac:dyDescent="0.25">
      <c r="A52" s="47">
        <v>35</v>
      </c>
      <c r="B52" s="49" t="s">
        <v>22</v>
      </c>
      <c r="C52" s="36">
        <f t="shared" si="24"/>
        <v>190</v>
      </c>
      <c r="D52" s="2">
        <v>6</v>
      </c>
      <c r="E52" s="3">
        <v>10</v>
      </c>
      <c r="F52" s="3">
        <v>17</v>
      </c>
      <c r="G52" s="3">
        <v>11</v>
      </c>
      <c r="H52" s="3">
        <v>13</v>
      </c>
      <c r="I52" s="3">
        <v>22</v>
      </c>
      <c r="J52" s="3">
        <v>22</v>
      </c>
      <c r="K52" s="3">
        <v>18</v>
      </c>
      <c r="L52" s="3">
        <v>18</v>
      </c>
      <c r="M52" s="3">
        <v>20</v>
      </c>
      <c r="N52" s="3">
        <v>16</v>
      </c>
      <c r="O52" s="3">
        <v>17</v>
      </c>
      <c r="P52" s="36">
        <f t="shared" si="20"/>
        <v>285</v>
      </c>
      <c r="Q52" s="44">
        <f t="shared" si="33"/>
        <v>150</v>
      </c>
      <c r="R52" s="46">
        <v>5</v>
      </c>
      <c r="S52" s="6">
        <f>R52/D52*100</f>
        <v>83.333333333333343</v>
      </c>
      <c r="T52" s="11">
        <v>10</v>
      </c>
      <c r="U52" s="6">
        <f t="shared" si="45"/>
        <v>100</v>
      </c>
      <c r="V52" s="3">
        <v>23</v>
      </c>
      <c r="W52" s="6">
        <f t="shared" si="46"/>
        <v>135.29411764705884</v>
      </c>
      <c r="X52" s="3">
        <v>34</v>
      </c>
      <c r="Y52" s="6">
        <f t="shared" si="36"/>
        <v>309.09090909090907</v>
      </c>
      <c r="Z52" s="3">
        <v>25</v>
      </c>
      <c r="AA52" s="6">
        <f t="shared" si="37"/>
        <v>192.30769230769232</v>
      </c>
      <c r="AB52" s="3">
        <v>27</v>
      </c>
      <c r="AC52" s="6">
        <f t="shared" si="47"/>
        <v>122.72727272727273</v>
      </c>
      <c r="AD52" s="3">
        <v>35</v>
      </c>
      <c r="AE52" s="6">
        <f t="shared" si="48"/>
        <v>159.09090909090909</v>
      </c>
      <c r="AF52" s="3">
        <v>15</v>
      </c>
      <c r="AG52" s="58">
        <f t="shared" si="44"/>
        <v>83.333333333333343</v>
      </c>
      <c r="AH52" s="3">
        <v>25</v>
      </c>
      <c r="AI52" s="58">
        <f t="shared" si="40"/>
        <v>138.88888888888889</v>
      </c>
      <c r="AJ52" s="3">
        <v>39</v>
      </c>
      <c r="AK52" s="71">
        <f t="shared" si="41"/>
        <v>195</v>
      </c>
      <c r="AL52" s="3">
        <v>28</v>
      </c>
      <c r="AM52" s="71">
        <f t="shared" si="42"/>
        <v>164.70588235294116</v>
      </c>
      <c r="AN52" s="10">
        <v>19</v>
      </c>
      <c r="AO52" s="71">
        <f t="shared" si="21"/>
        <v>111.76470588235294</v>
      </c>
    </row>
    <row r="53" spans="1:41" s="55" customFormat="1" ht="33.75" customHeight="1" x14ac:dyDescent="0.25">
      <c r="A53" s="47">
        <v>36</v>
      </c>
      <c r="B53" s="49" t="s">
        <v>36</v>
      </c>
      <c r="C53" s="36">
        <f t="shared" si="24"/>
        <v>772</v>
      </c>
      <c r="D53" s="2">
        <v>23</v>
      </c>
      <c r="E53" s="3">
        <v>23</v>
      </c>
      <c r="F53" s="3">
        <v>58</v>
      </c>
      <c r="G53" s="3">
        <v>66</v>
      </c>
      <c r="H53" s="3">
        <v>99</v>
      </c>
      <c r="I53" s="3">
        <v>57</v>
      </c>
      <c r="J53" s="3">
        <v>40</v>
      </c>
      <c r="K53" s="3">
        <v>68</v>
      </c>
      <c r="L53" s="3">
        <v>129</v>
      </c>
      <c r="M53" s="3">
        <v>78</v>
      </c>
      <c r="N53" s="3">
        <v>81</v>
      </c>
      <c r="O53" s="3">
        <v>50</v>
      </c>
      <c r="P53" s="36">
        <f t="shared" si="20"/>
        <v>1453</v>
      </c>
      <c r="Q53" s="44">
        <f t="shared" si="33"/>
        <v>188.21243523316062</v>
      </c>
      <c r="R53" s="46">
        <v>41</v>
      </c>
      <c r="S53" s="6">
        <f>R53/D53*100</f>
        <v>178.26086956521738</v>
      </c>
      <c r="T53" s="11">
        <v>82</v>
      </c>
      <c r="U53" s="6">
        <f t="shared" si="45"/>
        <v>356.52173913043475</v>
      </c>
      <c r="V53" s="3">
        <v>93</v>
      </c>
      <c r="W53" s="6">
        <f t="shared" si="46"/>
        <v>160.34482758620689</v>
      </c>
      <c r="X53" s="3">
        <v>124</v>
      </c>
      <c r="Y53" s="6">
        <f t="shared" si="36"/>
        <v>187.87878787878788</v>
      </c>
      <c r="Z53" s="3">
        <v>128</v>
      </c>
      <c r="AA53" s="6">
        <f t="shared" si="37"/>
        <v>129.2929292929293</v>
      </c>
      <c r="AB53" s="3">
        <v>111</v>
      </c>
      <c r="AC53" s="6">
        <f t="shared" si="47"/>
        <v>194.73684210526315</v>
      </c>
      <c r="AD53" s="3">
        <v>95</v>
      </c>
      <c r="AE53" s="6">
        <f t="shared" si="48"/>
        <v>237.5</v>
      </c>
      <c r="AF53" s="3">
        <v>194</v>
      </c>
      <c r="AG53" s="58">
        <f t="shared" si="44"/>
        <v>285.29411764705884</v>
      </c>
      <c r="AH53" s="3">
        <v>196</v>
      </c>
      <c r="AI53" s="58">
        <f t="shared" si="40"/>
        <v>151.93798449612405</v>
      </c>
      <c r="AJ53" s="3">
        <v>188</v>
      </c>
      <c r="AK53" s="71">
        <f t="shared" si="41"/>
        <v>241.02564102564102</v>
      </c>
      <c r="AL53" s="3">
        <v>142</v>
      </c>
      <c r="AM53" s="71">
        <f t="shared" si="42"/>
        <v>284</v>
      </c>
      <c r="AN53" s="10">
        <v>59</v>
      </c>
      <c r="AO53" s="71">
        <f t="shared" si="21"/>
        <v>118</v>
      </c>
    </row>
    <row r="54" spans="1:41" s="55" customFormat="1" ht="33.75" customHeight="1" x14ac:dyDescent="0.25">
      <c r="A54" s="47">
        <v>37</v>
      </c>
      <c r="B54" s="49" t="s">
        <v>16</v>
      </c>
      <c r="C54" s="36">
        <f t="shared" si="24"/>
        <v>13</v>
      </c>
      <c r="D54" s="2"/>
      <c r="E54" s="3">
        <v>1</v>
      </c>
      <c r="F54" s="3">
        <v>1</v>
      </c>
      <c r="G54" s="3">
        <v>1</v>
      </c>
      <c r="H54" s="3">
        <v>2</v>
      </c>
      <c r="I54" s="3">
        <v>2</v>
      </c>
      <c r="J54" s="3">
        <v>1</v>
      </c>
      <c r="K54" s="3">
        <v>3</v>
      </c>
      <c r="L54" s="3">
        <v>1</v>
      </c>
      <c r="M54" s="3">
        <v>1</v>
      </c>
      <c r="N54" s="3"/>
      <c r="O54" s="3">
        <v>0</v>
      </c>
      <c r="P54" s="36">
        <f t="shared" si="20"/>
        <v>6</v>
      </c>
      <c r="Q54" s="44">
        <f t="shared" si="33"/>
        <v>46.153846153846153</v>
      </c>
      <c r="R54" s="46"/>
      <c r="S54" s="6" t="s">
        <v>151</v>
      </c>
      <c r="T54" s="3"/>
      <c r="U54" s="6">
        <f t="shared" si="45"/>
        <v>0</v>
      </c>
      <c r="V54" s="3"/>
      <c r="W54" s="6">
        <f t="shared" si="46"/>
        <v>0</v>
      </c>
      <c r="X54" s="3">
        <v>0</v>
      </c>
      <c r="Y54" s="6">
        <f t="shared" si="36"/>
        <v>0</v>
      </c>
      <c r="Z54" s="3"/>
      <c r="AA54" s="6">
        <f t="shared" si="37"/>
        <v>0</v>
      </c>
      <c r="AB54" s="3"/>
      <c r="AC54" s="6">
        <f t="shared" si="47"/>
        <v>0</v>
      </c>
      <c r="AD54" s="3">
        <v>1</v>
      </c>
      <c r="AE54" s="6">
        <f t="shared" si="48"/>
        <v>100</v>
      </c>
      <c r="AF54" s="3">
        <v>2</v>
      </c>
      <c r="AG54" s="58">
        <f t="shared" si="44"/>
        <v>66.666666666666657</v>
      </c>
      <c r="AH54" s="3">
        <v>1</v>
      </c>
      <c r="AI54" s="58">
        <f t="shared" si="40"/>
        <v>100</v>
      </c>
      <c r="AJ54" s="3">
        <v>2</v>
      </c>
      <c r="AK54" s="71">
        <f t="shared" si="41"/>
        <v>200</v>
      </c>
      <c r="AL54" s="3"/>
      <c r="AM54" s="71"/>
      <c r="AN54" s="10">
        <v>0</v>
      </c>
      <c r="AO54" s="71"/>
    </row>
    <row r="55" spans="1:41" s="55" customFormat="1" ht="33.75" customHeight="1" x14ac:dyDescent="0.25">
      <c r="A55" s="47">
        <v>38</v>
      </c>
      <c r="B55" s="60" t="s">
        <v>12</v>
      </c>
      <c r="C55" s="36">
        <f t="shared" si="24"/>
        <v>161</v>
      </c>
      <c r="D55" s="7">
        <v>8</v>
      </c>
      <c r="E55" s="7">
        <v>7</v>
      </c>
      <c r="F55" s="7">
        <v>2</v>
      </c>
      <c r="G55" s="3">
        <v>10</v>
      </c>
      <c r="H55" s="3">
        <v>10</v>
      </c>
      <c r="I55" s="3">
        <v>10</v>
      </c>
      <c r="J55" s="3">
        <v>7</v>
      </c>
      <c r="K55" s="3">
        <v>35</v>
      </c>
      <c r="L55" s="3">
        <v>33</v>
      </c>
      <c r="M55" s="3">
        <v>19</v>
      </c>
      <c r="N55" s="3">
        <v>12</v>
      </c>
      <c r="O55" s="3">
        <v>8</v>
      </c>
      <c r="P55" s="36">
        <f t="shared" si="20"/>
        <v>168</v>
      </c>
      <c r="Q55" s="44">
        <f t="shared" si="33"/>
        <v>104.34782608695652</v>
      </c>
      <c r="R55" s="46">
        <v>5</v>
      </c>
      <c r="S55" s="6">
        <f>R55/D55*100</f>
        <v>62.5</v>
      </c>
      <c r="T55" s="11">
        <v>5</v>
      </c>
      <c r="U55" s="6">
        <f t="shared" si="45"/>
        <v>71.428571428571431</v>
      </c>
      <c r="V55" s="3">
        <v>16</v>
      </c>
      <c r="W55" s="6">
        <f t="shared" si="46"/>
        <v>800</v>
      </c>
      <c r="X55" s="3">
        <v>13</v>
      </c>
      <c r="Y55" s="6">
        <f t="shared" si="36"/>
        <v>130</v>
      </c>
      <c r="Z55" s="3">
        <v>22</v>
      </c>
      <c r="AA55" s="6">
        <f t="shared" si="37"/>
        <v>220.00000000000003</v>
      </c>
      <c r="AB55" s="3">
        <v>14</v>
      </c>
      <c r="AC55" s="6">
        <f t="shared" si="47"/>
        <v>140</v>
      </c>
      <c r="AD55" s="3">
        <v>11</v>
      </c>
      <c r="AE55" s="6">
        <f t="shared" si="48"/>
        <v>157.14285714285714</v>
      </c>
      <c r="AF55" s="3">
        <v>21</v>
      </c>
      <c r="AG55" s="58">
        <f t="shared" si="44"/>
        <v>60</v>
      </c>
      <c r="AH55" s="3">
        <v>25</v>
      </c>
      <c r="AI55" s="58">
        <f t="shared" si="40"/>
        <v>75.757575757575751</v>
      </c>
      <c r="AJ55" s="3">
        <v>21</v>
      </c>
      <c r="AK55" s="71">
        <f t="shared" si="41"/>
        <v>110.5263157894737</v>
      </c>
      <c r="AL55" s="3">
        <v>10</v>
      </c>
      <c r="AM55" s="71">
        <f>AL55/O55*100</f>
        <v>125</v>
      </c>
      <c r="AN55" s="10">
        <v>5</v>
      </c>
      <c r="AO55" s="71">
        <f t="shared" si="21"/>
        <v>62.5</v>
      </c>
    </row>
    <row r="56" spans="1:41" s="55" customFormat="1" ht="33.75" customHeight="1" x14ac:dyDescent="0.25">
      <c r="A56" s="47">
        <v>39</v>
      </c>
      <c r="B56" s="49" t="s">
        <v>171</v>
      </c>
      <c r="C56" s="36">
        <f t="shared" si="24"/>
        <v>40</v>
      </c>
      <c r="D56" s="2">
        <v>3</v>
      </c>
      <c r="E56" s="3">
        <v>1</v>
      </c>
      <c r="F56" s="3">
        <v>1</v>
      </c>
      <c r="G56" s="3">
        <v>1</v>
      </c>
      <c r="H56" s="3">
        <v>3</v>
      </c>
      <c r="I56" s="3">
        <v>7</v>
      </c>
      <c r="J56" s="3">
        <v>6</v>
      </c>
      <c r="K56" s="3">
        <v>2</v>
      </c>
      <c r="L56" s="3">
        <v>6</v>
      </c>
      <c r="M56" s="3">
        <v>3</v>
      </c>
      <c r="N56" s="3">
        <v>3</v>
      </c>
      <c r="O56" s="3">
        <v>4</v>
      </c>
      <c r="P56" s="36">
        <f t="shared" si="20"/>
        <v>78</v>
      </c>
      <c r="Q56" s="44">
        <f t="shared" si="33"/>
        <v>195</v>
      </c>
      <c r="R56" s="46">
        <v>3</v>
      </c>
      <c r="S56" s="6">
        <f>R56/D56*100</f>
        <v>100</v>
      </c>
      <c r="T56" s="11">
        <v>7</v>
      </c>
      <c r="U56" s="6">
        <f t="shared" si="45"/>
        <v>700</v>
      </c>
      <c r="V56" s="3">
        <v>7</v>
      </c>
      <c r="W56" s="6" t="s">
        <v>151</v>
      </c>
      <c r="X56" s="3">
        <v>13</v>
      </c>
      <c r="Y56" s="6">
        <f t="shared" si="36"/>
        <v>1300</v>
      </c>
      <c r="Z56" s="3">
        <v>2</v>
      </c>
      <c r="AA56" s="6">
        <f t="shared" si="37"/>
        <v>66.666666666666657</v>
      </c>
      <c r="AB56" s="3">
        <v>6</v>
      </c>
      <c r="AC56" s="6">
        <f t="shared" si="47"/>
        <v>85.714285714285708</v>
      </c>
      <c r="AD56" s="3">
        <v>5</v>
      </c>
      <c r="AE56" s="6">
        <f t="shared" si="48"/>
        <v>83.333333333333343</v>
      </c>
      <c r="AF56" s="3">
        <v>6</v>
      </c>
      <c r="AG56" s="58">
        <f t="shared" si="44"/>
        <v>300</v>
      </c>
      <c r="AH56" s="3">
        <v>5</v>
      </c>
      <c r="AI56" s="58">
        <f t="shared" si="40"/>
        <v>83.333333333333343</v>
      </c>
      <c r="AJ56" s="3">
        <v>10</v>
      </c>
      <c r="AK56" s="71">
        <f t="shared" si="41"/>
        <v>333.33333333333337</v>
      </c>
      <c r="AL56" s="3">
        <v>8</v>
      </c>
      <c r="AM56" s="71">
        <f>AL56/O56*100</f>
        <v>200</v>
      </c>
      <c r="AN56" s="10">
        <v>6</v>
      </c>
      <c r="AO56" s="71">
        <f t="shared" si="21"/>
        <v>150</v>
      </c>
    </row>
    <row r="57" spans="1:41" s="55" customFormat="1" ht="33.75" customHeight="1" x14ac:dyDescent="0.25">
      <c r="A57" s="47">
        <v>40</v>
      </c>
      <c r="B57" s="49" t="s">
        <v>133</v>
      </c>
      <c r="C57" s="36">
        <f t="shared" si="24"/>
        <v>2768</v>
      </c>
      <c r="D57" s="2">
        <v>30</v>
      </c>
      <c r="E57" s="3">
        <v>141</v>
      </c>
      <c r="F57" s="3">
        <v>260</v>
      </c>
      <c r="G57" s="3">
        <v>221</v>
      </c>
      <c r="H57" s="3">
        <v>107</v>
      </c>
      <c r="I57" s="3">
        <v>135</v>
      </c>
      <c r="J57" s="3">
        <v>131</v>
      </c>
      <c r="K57" s="3">
        <v>154</v>
      </c>
      <c r="L57" s="3">
        <v>390</v>
      </c>
      <c r="M57" s="3">
        <v>646</v>
      </c>
      <c r="N57" s="3">
        <v>399</v>
      </c>
      <c r="O57" s="3">
        <v>154</v>
      </c>
      <c r="P57" s="36">
        <f t="shared" si="20"/>
        <v>4388</v>
      </c>
      <c r="Q57" s="44">
        <f t="shared" si="33"/>
        <v>158.52601156069363</v>
      </c>
      <c r="R57" s="46">
        <v>103</v>
      </c>
      <c r="S57" s="6">
        <f>R57/D57*100</f>
        <v>343.33333333333331</v>
      </c>
      <c r="T57" s="11">
        <v>186</v>
      </c>
      <c r="U57" s="6">
        <f t="shared" si="45"/>
        <v>131.91489361702128</v>
      </c>
      <c r="V57" s="3">
        <v>467</v>
      </c>
      <c r="W57" s="6">
        <f>V57/F57*100</f>
        <v>179.61538461538461</v>
      </c>
      <c r="X57" s="3">
        <v>625</v>
      </c>
      <c r="Y57" s="6">
        <f t="shared" si="36"/>
        <v>282.80542986425343</v>
      </c>
      <c r="Z57" s="3">
        <v>173</v>
      </c>
      <c r="AA57" s="6">
        <f t="shared" si="37"/>
        <v>161.6822429906542</v>
      </c>
      <c r="AB57" s="3">
        <v>169</v>
      </c>
      <c r="AC57" s="6">
        <f t="shared" si="47"/>
        <v>125.18518518518518</v>
      </c>
      <c r="AD57" s="3">
        <v>242</v>
      </c>
      <c r="AE57" s="6">
        <f t="shared" si="48"/>
        <v>184.73282442748092</v>
      </c>
      <c r="AF57" s="3">
        <v>345</v>
      </c>
      <c r="AG57" s="58">
        <f t="shared" si="44"/>
        <v>224.02597402597402</v>
      </c>
      <c r="AH57" s="3">
        <v>686</v>
      </c>
      <c r="AI57" s="58">
        <f t="shared" si="40"/>
        <v>175.89743589743588</v>
      </c>
      <c r="AJ57" s="3">
        <v>713</v>
      </c>
      <c r="AK57" s="71">
        <f t="shared" si="41"/>
        <v>110.37151702786379</v>
      </c>
      <c r="AL57" s="3">
        <v>303</v>
      </c>
      <c r="AM57" s="71">
        <f>AL57/O57*100</f>
        <v>196.75324675324674</v>
      </c>
      <c r="AN57" s="10">
        <v>376</v>
      </c>
      <c r="AO57" s="71">
        <f t="shared" si="21"/>
        <v>244.15584415584414</v>
      </c>
    </row>
    <row r="58" spans="1:41" s="55" customFormat="1" ht="33.75" customHeight="1" x14ac:dyDescent="0.25">
      <c r="A58" s="47">
        <v>41</v>
      </c>
      <c r="B58" s="49" t="s">
        <v>30</v>
      </c>
      <c r="C58" s="36">
        <f t="shared" si="24"/>
        <v>39</v>
      </c>
      <c r="D58" s="2">
        <v>1</v>
      </c>
      <c r="E58" s="3">
        <v>1</v>
      </c>
      <c r="F58" s="3">
        <v>2</v>
      </c>
      <c r="G58" s="3">
        <v>2</v>
      </c>
      <c r="H58" s="3">
        <v>1</v>
      </c>
      <c r="I58" s="3"/>
      <c r="J58" s="3">
        <v>3</v>
      </c>
      <c r="K58" s="3">
        <v>5</v>
      </c>
      <c r="L58" s="3"/>
      <c r="M58" s="3">
        <v>18</v>
      </c>
      <c r="N58" s="3">
        <v>6</v>
      </c>
      <c r="O58" s="3">
        <v>0</v>
      </c>
      <c r="P58" s="36">
        <f t="shared" si="20"/>
        <v>87</v>
      </c>
      <c r="Q58" s="44">
        <f t="shared" si="33"/>
        <v>223.07692307692309</v>
      </c>
      <c r="R58" s="46">
        <v>1</v>
      </c>
      <c r="S58" s="6">
        <f>R58/D58*100</f>
        <v>100</v>
      </c>
      <c r="T58" s="11">
        <v>2</v>
      </c>
      <c r="U58" s="6">
        <f t="shared" si="45"/>
        <v>200</v>
      </c>
      <c r="V58" s="3">
        <v>5</v>
      </c>
      <c r="W58" s="6">
        <f>V58/F58*100</f>
        <v>250</v>
      </c>
      <c r="X58" s="3">
        <v>10</v>
      </c>
      <c r="Y58" s="6">
        <f t="shared" si="36"/>
        <v>500</v>
      </c>
      <c r="Z58" s="3">
        <v>4</v>
      </c>
      <c r="AA58" s="6">
        <f t="shared" si="37"/>
        <v>400</v>
      </c>
      <c r="AB58" s="3">
        <v>14</v>
      </c>
      <c r="AC58" s="6"/>
      <c r="AD58" s="3">
        <v>8</v>
      </c>
      <c r="AE58" s="6">
        <f t="shared" si="48"/>
        <v>266.66666666666663</v>
      </c>
      <c r="AF58" s="3">
        <v>10</v>
      </c>
      <c r="AG58" s="58">
        <f t="shared" si="44"/>
        <v>200</v>
      </c>
      <c r="AH58" s="3">
        <v>15</v>
      </c>
      <c r="AI58" s="58"/>
      <c r="AJ58" s="3">
        <v>6</v>
      </c>
      <c r="AK58" s="71">
        <f t="shared" si="41"/>
        <v>33.333333333333329</v>
      </c>
      <c r="AL58" s="3">
        <v>7</v>
      </c>
      <c r="AM58" s="71"/>
      <c r="AN58" s="10">
        <v>5</v>
      </c>
      <c r="AO58" s="71"/>
    </row>
    <row r="59" spans="1:41" s="55" customFormat="1" ht="33.75" customHeight="1" x14ac:dyDescent="0.25">
      <c r="A59" s="47">
        <v>42</v>
      </c>
      <c r="B59" s="49" t="s">
        <v>44</v>
      </c>
      <c r="C59" s="36">
        <f t="shared" si="24"/>
        <v>221</v>
      </c>
      <c r="D59" s="2">
        <v>7</v>
      </c>
      <c r="E59" s="3">
        <v>8</v>
      </c>
      <c r="F59" s="3">
        <v>14</v>
      </c>
      <c r="G59" s="3">
        <v>11</v>
      </c>
      <c r="H59" s="3">
        <v>21</v>
      </c>
      <c r="I59" s="3">
        <v>50</v>
      </c>
      <c r="J59" s="3">
        <v>14</v>
      </c>
      <c r="K59" s="3">
        <v>19</v>
      </c>
      <c r="L59" s="3">
        <v>39</v>
      </c>
      <c r="M59" s="3">
        <v>22</v>
      </c>
      <c r="N59" s="3">
        <v>12</v>
      </c>
      <c r="O59" s="3">
        <v>4</v>
      </c>
      <c r="P59" s="36">
        <f t="shared" si="20"/>
        <v>421</v>
      </c>
      <c r="Q59" s="44">
        <f t="shared" si="33"/>
        <v>190.49773755656108</v>
      </c>
      <c r="R59" s="46">
        <v>9</v>
      </c>
      <c r="S59" s="6">
        <f>R59/D59*100</f>
        <v>128.57142857142858</v>
      </c>
      <c r="T59" s="11">
        <v>8</v>
      </c>
      <c r="U59" s="6">
        <f t="shared" si="45"/>
        <v>100</v>
      </c>
      <c r="V59" s="3">
        <v>15</v>
      </c>
      <c r="W59" s="6">
        <f>V59/F59*100</f>
        <v>107.14285714285714</v>
      </c>
      <c r="X59" s="3">
        <v>51</v>
      </c>
      <c r="Y59" s="6">
        <f t="shared" si="36"/>
        <v>463.63636363636368</v>
      </c>
      <c r="Z59" s="3">
        <v>48</v>
      </c>
      <c r="AA59" s="6">
        <f t="shared" si="37"/>
        <v>228.57142857142856</v>
      </c>
      <c r="AB59" s="3">
        <v>44</v>
      </c>
      <c r="AC59" s="6">
        <f t="shared" ref="AC59:AC72" si="49">AB59/I59*100</f>
        <v>88</v>
      </c>
      <c r="AD59" s="3">
        <v>25</v>
      </c>
      <c r="AE59" s="6">
        <f t="shared" si="48"/>
        <v>178.57142857142858</v>
      </c>
      <c r="AF59" s="3">
        <v>64</v>
      </c>
      <c r="AG59" s="58">
        <f t="shared" si="44"/>
        <v>336.84210526315786</v>
      </c>
      <c r="AH59" s="3">
        <v>64</v>
      </c>
      <c r="AI59" s="58">
        <f>AH59/L59*100</f>
        <v>164.10256410256409</v>
      </c>
      <c r="AJ59" s="3">
        <v>60</v>
      </c>
      <c r="AK59" s="71">
        <f t="shared" si="41"/>
        <v>272.72727272727269</v>
      </c>
      <c r="AL59" s="3">
        <v>22</v>
      </c>
      <c r="AM59" s="71">
        <f>AL59/O59*100</f>
        <v>550</v>
      </c>
      <c r="AN59" s="10">
        <v>11</v>
      </c>
      <c r="AO59" s="71">
        <f t="shared" si="21"/>
        <v>275</v>
      </c>
    </row>
    <row r="60" spans="1:41" s="55" customFormat="1" ht="33.75" customHeight="1" x14ac:dyDescent="0.25">
      <c r="A60" s="47">
        <v>43</v>
      </c>
      <c r="B60" s="49" t="s">
        <v>58</v>
      </c>
      <c r="C60" s="36">
        <f t="shared" si="24"/>
        <v>4</v>
      </c>
      <c r="D60" s="2"/>
      <c r="E60" s="3"/>
      <c r="F60" s="3"/>
      <c r="G60" s="3"/>
      <c r="H60" s="3">
        <v>3</v>
      </c>
      <c r="I60" s="3">
        <v>1</v>
      </c>
      <c r="J60" s="3"/>
      <c r="K60" s="3"/>
      <c r="L60" s="3"/>
      <c r="M60" s="3"/>
      <c r="N60" s="3"/>
      <c r="O60" s="3">
        <v>0</v>
      </c>
      <c r="P60" s="36">
        <f t="shared" si="20"/>
        <v>3</v>
      </c>
      <c r="Q60" s="44" t="s">
        <v>151</v>
      </c>
      <c r="R60" s="46"/>
      <c r="S60" s="6" t="s">
        <v>151</v>
      </c>
      <c r="T60" s="11">
        <v>1</v>
      </c>
      <c r="U60" s="6" t="s">
        <v>151</v>
      </c>
      <c r="V60" s="3"/>
      <c r="W60" s="6" t="s">
        <v>151</v>
      </c>
      <c r="X60" s="3">
        <v>2</v>
      </c>
      <c r="Y60" s="6"/>
      <c r="Z60" s="3">
        <v>0</v>
      </c>
      <c r="AA60" s="6">
        <f t="shared" si="37"/>
        <v>0</v>
      </c>
      <c r="AB60" s="3"/>
      <c r="AC60" s="6">
        <f t="shared" si="49"/>
        <v>0</v>
      </c>
      <c r="AD60" s="3"/>
      <c r="AE60" s="6"/>
      <c r="AF60" s="3"/>
      <c r="AG60" s="58" t="e">
        <f t="shared" si="44"/>
        <v>#DIV/0!</v>
      </c>
      <c r="AH60" s="3"/>
      <c r="AI60" s="58"/>
      <c r="AJ60" s="3"/>
      <c r="AK60" s="71"/>
      <c r="AL60" s="3"/>
      <c r="AM60" s="71"/>
      <c r="AN60" s="10">
        <v>0</v>
      </c>
      <c r="AO60" s="71"/>
    </row>
    <row r="61" spans="1:41" s="55" customFormat="1" ht="33.75" customHeight="1" x14ac:dyDescent="0.25">
      <c r="A61" s="47">
        <v>44</v>
      </c>
      <c r="B61" s="49" t="s">
        <v>31</v>
      </c>
      <c r="C61" s="36">
        <f t="shared" si="24"/>
        <v>226</v>
      </c>
      <c r="D61" s="2">
        <v>2</v>
      </c>
      <c r="E61" s="3">
        <v>4</v>
      </c>
      <c r="F61" s="3">
        <v>20</v>
      </c>
      <c r="G61" s="3">
        <v>48</v>
      </c>
      <c r="H61" s="3">
        <v>48</v>
      </c>
      <c r="I61" s="3">
        <v>11</v>
      </c>
      <c r="J61" s="3">
        <v>12</v>
      </c>
      <c r="K61" s="3">
        <v>9</v>
      </c>
      <c r="L61" s="3">
        <v>16</v>
      </c>
      <c r="M61" s="3">
        <v>31</v>
      </c>
      <c r="N61" s="3">
        <v>19</v>
      </c>
      <c r="O61" s="3">
        <v>6</v>
      </c>
      <c r="P61" s="36">
        <f t="shared" si="20"/>
        <v>726</v>
      </c>
      <c r="Q61" s="44">
        <f t="shared" ref="Q61:Q72" si="50">P61/C61*100</f>
        <v>321.23893805309734</v>
      </c>
      <c r="R61" s="46">
        <v>3</v>
      </c>
      <c r="S61" s="6">
        <f t="shared" ref="S61:S72" si="51">R61/D61*100</f>
        <v>150</v>
      </c>
      <c r="T61" s="11">
        <v>16</v>
      </c>
      <c r="U61" s="6">
        <f t="shared" ref="U61:U72" si="52">T61/E61*100</f>
        <v>400</v>
      </c>
      <c r="V61" s="3">
        <v>47</v>
      </c>
      <c r="W61" s="6">
        <f t="shared" ref="W61:W72" si="53">V61/F61*100</f>
        <v>235</v>
      </c>
      <c r="X61" s="3">
        <v>67</v>
      </c>
      <c r="Y61" s="6">
        <f t="shared" ref="Y61:Y72" si="54">X61/G61*100</f>
        <v>139.58333333333331</v>
      </c>
      <c r="Z61" s="3">
        <v>68</v>
      </c>
      <c r="AA61" s="6">
        <f t="shared" si="37"/>
        <v>141.66666666666669</v>
      </c>
      <c r="AB61" s="3">
        <v>141</v>
      </c>
      <c r="AC61" s="6">
        <f t="shared" si="49"/>
        <v>1281.8181818181818</v>
      </c>
      <c r="AD61" s="3">
        <v>28</v>
      </c>
      <c r="AE61" s="6">
        <f t="shared" ref="AE61:AE72" si="55">AD61/J61*100</f>
        <v>233.33333333333334</v>
      </c>
      <c r="AF61" s="3">
        <v>63</v>
      </c>
      <c r="AG61" s="58">
        <f t="shared" si="44"/>
        <v>700</v>
      </c>
      <c r="AH61" s="3">
        <v>71</v>
      </c>
      <c r="AI61" s="58">
        <f t="shared" ref="AI61:AI72" si="56">AH61/L61*100</f>
        <v>443.75</v>
      </c>
      <c r="AJ61" s="3">
        <v>120</v>
      </c>
      <c r="AK61" s="71">
        <f t="shared" ref="AK61:AK72" si="57">AJ61/M61*100</f>
        <v>387.09677419354841</v>
      </c>
      <c r="AL61" s="3">
        <v>73</v>
      </c>
      <c r="AM61" s="71">
        <f t="shared" ref="AM61:AM72" si="58">AL61/O61*100</f>
        <v>1216.6666666666665</v>
      </c>
      <c r="AN61" s="10">
        <v>29</v>
      </c>
      <c r="AO61" s="71">
        <f t="shared" si="21"/>
        <v>483.33333333333331</v>
      </c>
    </row>
    <row r="62" spans="1:41" s="55" customFormat="1" ht="33.75" customHeight="1" x14ac:dyDescent="0.25">
      <c r="A62" s="47">
        <v>45</v>
      </c>
      <c r="B62" s="49" t="s">
        <v>26</v>
      </c>
      <c r="C62" s="36">
        <f t="shared" si="24"/>
        <v>136</v>
      </c>
      <c r="D62" s="2">
        <v>6</v>
      </c>
      <c r="E62" s="3">
        <v>3</v>
      </c>
      <c r="F62" s="3">
        <v>7</v>
      </c>
      <c r="G62" s="3">
        <v>15</v>
      </c>
      <c r="H62" s="3">
        <v>42</v>
      </c>
      <c r="I62" s="3">
        <v>11</v>
      </c>
      <c r="J62" s="3">
        <v>14</v>
      </c>
      <c r="K62" s="3">
        <v>1</v>
      </c>
      <c r="L62" s="3">
        <v>7</v>
      </c>
      <c r="M62" s="3">
        <v>11</v>
      </c>
      <c r="N62" s="3">
        <v>14</v>
      </c>
      <c r="O62" s="3">
        <v>5</v>
      </c>
      <c r="P62" s="36">
        <f t="shared" si="20"/>
        <v>230</v>
      </c>
      <c r="Q62" s="44">
        <f t="shared" si="50"/>
        <v>169.11764705882354</v>
      </c>
      <c r="R62" s="46">
        <v>8</v>
      </c>
      <c r="S62" s="6">
        <f t="shared" si="51"/>
        <v>133.33333333333331</v>
      </c>
      <c r="T62" s="11">
        <v>7</v>
      </c>
      <c r="U62" s="6">
        <f t="shared" si="52"/>
        <v>233.33333333333334</v>
      </c>
      <c r="V62" s="3">
        <v>35</v>
      </c>
      <c r="W62" s="6">
        <f t="shared" si="53"/>
        <v>500</v>
      </c>
      <c r="X62" s="3">
        <v>7</v>
      </c>
      <c r="Y62" s="6">
        <f t="shared" si="54"/>
        <v>46.666666666666664</v>
      </c>
      <c r="Z62" s="3">
        <v>14</v>
      </c>
      <c r="AA62" s="6">
        <f t="shared" si="37"/>
        <v>33.333333333333329</v>
      </c>
      <c r="AB62" s="3">
        <v>16</v>
      </c>
      <c r="AC62" s="6">
        <f t="shared" si="49"/>
        <v>145.45454545454547</v>
      </c>
      <c r="AD62" s="3">
        <v>50</v>
      </c>
      <c r="AE62" s="6">
        <f t="shared" si="55"/>
        <v>357.14285714285717</v>
      </c>
      <c r="AF62" s="3">
        <v>9</v>
      </c>
      <c r="AG62" s="58">
        <f t="shared" si="44"/>
        <v>900</v>
      </c>
      <c r="AH62" s="3">
        <v>20</v>
      </c>
      <c r="AI62" s="58">
        <f t="shared" si="56"/>
        <v>285.71428571428572</v>
      </c>
      <c r="AJ62" s="3">
        <v>25</v>
      </c>
      <c r="AK62" s="71">
        <f t="shared" si="57"/>
        <v>227.27272727272728</v>
      </c>
      <c r="AL62" s="3">
        <v>30</v>
      </c>
      <c r="AM62" s="71">
        <f t="shared" si="58"/>
        <v>600</v>
      </c>
      <c r="AN62" s="10">
        <v>9</v>
      </c>
      <c r="AO62" s="71">
        <f t="shared" si="21"/>
        <v>180</v>
      </c>
    </row>
    <row r="63" spans="1:41" s="55" customFormat="1" ht="33.75" customHeight="1" x14ac:dyDescent="0.25">
      <c r="A63" s="47">
        <v>46</v>
      </c>
      <c r="B63" s="49" t="s">
        <v>13</v>
      </c>
      <c r="C63" s="36">
        <f t="shared" si="24"/>
        <v>2814</v>
      </c>
      <c r="D63" s="2">
        <v>41</v>
      </c>
      <c r="E63" s="3">
        <v>51</v>
      </c>
      <c r="F63" s="3">
        <v>103</v>
      </c>
      <c r="G63" s="3">
        <v>310</v>
      </c>
      <c r="H63" s="3">
        <v>373</v>
      </c>
      <c r="I63" s="3">
        <v>187</v>
      </c>
      <c r="J63" s="3">
        <v>356</v>
      </c>
      <c r="K63" s="3">
        <v>414</v>
      </c>
      <c r="L63" s="3">
        <v>546</v>
      </c>
      <c r="M63" s="3">
        <v>286</v>
      </c>
      <c r="N63" s="3">
        <v>84</v>
      </c>
      <c r="O63" s="3">
        <v>63</v>
      </c>
      <c r="P63" s="36">
        <f t="shared" si="20"/>
        <v>4504</v>
      </c>
      <c r="Q63" s="44">
        <f t="shared" si="50"/>
        <v>160.05685856432126</v>
      </c>
      <c r="R63" s="46">
        <v>61</v>
      </c>
      <c r="S63" s="6">
        <f t="shared" si="51"/>
        <v>148.78048780487805</v>
      </c>
      <c r="T63" s="11">
        <v>99</v>
      </c>
      <c r="U63" s="6">
        <f t="shared" si="52"/>
        <v>194.11764705882354</v>
      </c>
      <c r="V63" s="3">
        <v>231</v>
      </c>
      <c r="W63" s="6">
        <f t="shared" si="53"/>
        <v>224.27184466019418</v>
      </c>
      <c r="X63" s="3">
        <v>497</v>
      </c>
      <c r="Y63" s="6">
        <f t="shared" si="54"/>
        <v>160.32258064516128</v>
      </c>
      <c r="Z63" s="3">
        <v>422</v>
      </c>
      <c r="AA63" s="6">
        <f t="shared" si="37"/>
        <v>113.13672922252012</v>
      </c>
      <c r="AB63" s="3">
        <v>440</v>
      </c>
      <c r="AC63" s="6">
        <f t="shared" si="49"/>
        <v>235.29411764705884</v>
      </c>
      <c r="AD63" s="3">
        <v>566</v>
      </c>
      <c r="AE63" s="6">
        <f t="shared" si="55"/>
        <v>158.98876404494382</v>
      </c>
      <c r="AF63" s="3">
        <v>660</v>
      </c>
      <c r="AG63" s="58">
        <f t="shared" si="44"/>
        <v>159.42028985507247</v>
      </c>
      <c r="AH63" s="3">
        <v>845</v>
      </c>
      <c r="AI63" s="58">
        <f t="shared" si="56"/>
        <v>154.76190476190476</v>
      </c>
      <c r="AJ63" s="3">
        <v>381</v>
      </c>
      <c r="AK63" s="71">
        <f t="shared" si="57"/>
        <v>133.2167832167832</v>
      </c>
      <c r="AL63" s="3">
        <v>191</v>
      </c>
      <c r="AM63" s="71">
        <f t="shared" si="58"/>
        <v>303.17460317460313</v>
      </c>
      <c r="AN63" s="10">
        <v>111</v>
      </c>
      <c r="AO63" s="71">
        <f t="shared" si="21"/>
        <v>176.19047619047618</v>
      </c>
    </row>
    <row r="64" spans="1:41" s="55" customFormat="1" ht="33.75" customHeight="1" x14ac:dyDescent="0.25">
      <c r="A64" s="47">
        <v>47</v>
      </c>
      <c r="B64" s="49" t="s">
        <v>49</v>
      </c>
      <c r="C64" s="36">
        <f t="shared" si="24"/>
        <v>505</v>
      </c>
      <c r="D64" s="2">
        <v>9</v>
      </c>
      <c r="E64" s="3">
        <v>7</v>
      </c>
      <c r="F64" s="3">
        <v>8</v>
      </c>
      <c r="G64" s="3">
        <v>34</v>
      </c>
      <c r="H64" s="3">
        <v>75</v>
      </c>
      <c r="I64" s="3">
        <v>44</v>
      </c>
      <c r="J64" s="3">
        <v>71</v>
      </c>
      <c r="K64" s="3">
        <v>90</v>
      </c>
      <c r="L64" s="3">
        <v>113</v>
      </c>
      <c r="M64" s="3">
        <v>28</v>
      </c>
      <c r="N64" s="3">
        <v>9</v>
      </c>
      <c r="O64" s="3">
        <v>17</v>
      </c>
      <c r="P64" s="36">
        <f t="shared" si="20"/>
        <v>809</v>
      </c>
      <c r="Q64" s="44">
        <f t="shared" si="50"/>
        <v>160.19801980198019</v>
      </c>
      <c r="R64" s="46">
        <v>14</v>
      </c>
      <c r="S64" s="6">
        <f t="shared" si="51"/>
        <v>155.55555555555557</v>
      </c>
      <c r="T64" s="11">
        <v>12</v>
      </c>
      <c r="U64" s="6">
        <f t="shared" si="52"/>
        <v>171.42857142857142</v>
      </c>
      <c r="V64" s="3">
        <v>25</v>
      </c>
      <c r="W64" s="6">
        <f t="shared" si="53"/>
        <v>312.5</v>
      </c>
      <c r="X64" s="3">
        <v>72</v>
      </c>
      <c r="Y64" s="6">
        <f t="shared" si="54"/>
        <v>211.76470588235296</v>
      </c>
      <c r="Z64" s="3">
        <v>88</v>
      </c>
      <c r="AA64" s="6">
        <f t="shared" si="37"/>
        <v>117.33333333333333</v>
      </c>
      <c r="AB64" s="3">
        <v>81</v>
      </c>
      <c r="AC64" s="6">
        <f t="shared" si="49"/>
        <v>184.09090909090909</v>
      </c>
      <c r="AD64" s="3">
        <v>66</v>
      </c>
      <c r="AE64" s="6">
        <f t="shared" si="55"/>
        <v>92.957746478873233</v>
      </c>
      <c r="AF64" s="3">
        <v>156</v>
      </c>
      <c r="AG64" s="58">
        <f t="shared" si="44"/>
        <v>173.33333333333334</v>
      </c>
      <c r="AH64" s="3">
        <v>203</v>
      </c>
      <c r="AI64" s="58">
        <f t="shared" si="56"/>
        <v>179.64601769911502</v>
      </c>
      <c r="AJ64" s="3">
        <v>60</v>
      </c>
      <c r="AK64" s="71">
        <f t="shared" si="57"/>
        <v>214.28571428571428</v>
      </c>
      <c r="AL64" s="3">
        <v>24</v>
      </c>
      <c r="AM64" s="71">
        <f t="shared" si="58"/>
        <v>141.1764705882353</v>
      </c>
      <c r="AN64" s="10">
        <v>8</v>
      </c>
      <c r="AO64" s="71">
        <f t="shared" si="21"/>
        <v>47.058823529411761</v>
      </c>
    </row>
    <row r="65" spans="1:41" s="55" customFormat="1" ht="33.75" customHeight="1" x14ac:dyDescent="0.25">
      <c r="A65" s="47">
        <v>48</v>
      </c>
      <c r="B65" s="49" t="s">
        <v>174</v>
      </c>
      <c r="C65" s="36">
        <f t="shared" si="24"/>
        <v>1119</v>
      </c>
      <c r="D65" s="2">
        <v>4</v>
      </c>
      <c r="E65" s="3">
        <v>11</v>
      </c>
      <c r="F65" s="3">
        <v>16</v>
      </c>
      <c r="G65" s="3">
        <v>116</v>
      </c>
      <c r="H65" s="3">
        <v>61</v>
      </c>
      <c r="I65" s="3">
        <v>58</v>
      </c>
      <c r="J65" s="3">
        <v>96</v>
      </c>
      <c r="K65" s="3">
        <v>33</v>
      </c>
      <c r="L65" s="3">
        <v>268</v>
      </c>
      <c r="M65" s="3">
        <v>396</v>
      </c>
      <c r="N65" s="3">
        <v>55</v>
      </c>
      <c r="O65" s="3">
        <v>5</v>
      </c>
      <c r="P65" s="36">
        <f t="shared" si="20"/>
        <v>1659</v>
      </c>
      <c r="Q65" s="44">
        <f t="shared" si="50"/>
        <v>148.25737265415552</v>
      </c>
      <c r="R65" s="46">
        <v>6</v>
      </c>
      <c r="S65" s="6">
        <f t="shared" si="51"/>
        <v>150</v>
      </c>
      <c r="T65" s="11">
        <v>19</v>
      </c>
      <c r="U65" s="6">
        <f t="shared" si="52"/>
        <v>172.72727272727272</v>
      </c>
      <c r="V65" s="3">
        <v>124</v>
      </c>
      <c r="W65" s="6">
        <f t="shared" si="53"/>
        <v>775</v>
      </c>
      <c r="X65" s="3">
        <v>265</v>
      </c>
      <c r="Y65" s="6">
        <f t="shared" si="54"/>
        <v>228.44827586206895</v>
      </c>
      <c r="Z65" s="3">
        <v>204</v>
      </c>
      <c r="AA65" s="6">
        <f t="shared" si="37"/>
        <v>334.42622950819674</v>
      </c>
      <c r="AB65" s="3">
        <v>52</v>
      </c>
      <c r="AC65" s="6">
        <f t="shared" si="49"/>
        <v>89.65517241379311</v>
      </c>
      <c r="AD65" s="3">
        <v>177</v>
      </c>
      <c r="AE65" s="6">
        <f t="shared" si="55"/>
        <v>184.375</v>
      </c>
      <c r="AF65" s="3">
        <v>113</v>
      </c>
      <c r="AG65" s="58">
        <f t="shared" si="44"/>
        <v>342.42424242424244</v>
      </c>
      <c r="AH65" s="3">
        <v>338</v>
      </c>
      <c r="AI65" s="58">
        <f t="shared" si="56"/>
        <v>126.11940298507463</v>
      </c>
      <c r="AJ65" s="3">
        <v>284</v>
      </c>
      <c r="AK65" s="71">
        <f t="shared" si="57"/>
        <v>71.717171717171709</v>
      </c>
      <c r="AL65" s="3">
        <v>37</v>
      </c>
      <c r="AM65" s="71">
        <f t="shared" si="58"/>
        <v>740</v>
      </c>
      <c r="AN65" s="10">
        <v>40</v>
      </c>
      <c r="AO65" s="71">
        <f t="shared" si="21"/>
        <v>800</v>
      </c>
    </row>
    <row r="66" spans="1:41" s="55" customFormat="1" ht="33.75" customHeight="1" x14ac:dyDescent="0.25">
      <c r="A66" s="47">
        <v>49</v>
      </c>
      <c r="B66" s="61" t="s">
        <v>175</v>
      </c>
      <c r="C66" s="36">
        <f t="shared" si="24"/>
        <v>1580</v>
      </c>
      <c r="D66" s="23">
        <v>8</v>
      </c>
      <c r="E66" s="3">
        <v>67</v>
      </c>
      <c r="F66" s="3">
        <v>76</v>
      </c>
      <c r="G66" s="3">
        <v>96</v>
      </c>
      <c r="H66" s="3">
        <v>91</v>
      </c>
      <c r="I66" s="3">
        <v>121</v>
      </c>
      <c r="J66" s="3">
        <v>130</v>
      </c>
      <c r="K66" s="3">
        <v>121</v>
      </c>
      <c r="L66" s="3">
        <v>101</v>
      </c>
      <c r="M66" s="3">
        <v>533</v>
      </c>
      <c r="N66" s="3">
        <v>153</v>
      </c>
      <c r="O66" s="3">
        <v>83</v>
      </c>
      <c r="P66" s="36">
        <f t="shared" si="20"/>
        <v>2423</v>
      </c>
      <c r="Q66" s="44">
        <f t="shared" si="50"/>
        <v>153.35443037974684</v>
      </c>
      <c r="R66" s="87">
        <v>28</v>
      </c>
      <c r="S66" s="6">
        <f t="shared" si="51"/>
        <v>350</v>
      </c>
      <c r="T66" s="14">
        <v>49</v>
      </c>
      <c r="U66" s="6">
        <f t="shared" si="52"/>
        <v>73.134328358208961</v>
      </c>
      <c r="V66" s="3">
        <v>133</v>
      </c>
      <c r="W66" s="6">
        <f t="shared" si="53"/>
        <v>175</v>
      </c>
      <c r="X66" s="3">
        <v>247</v>
      </c>
      <c r="Y66" s="6">
        <f t="shared" si="54"/>
        <v>257.29166666666663</v>
      </c>
      <c r="Z66" s="3">
        <v>103</v>
      </c>
      <c r="AA66" s="6">
        <f t="shared" si="37"/>
        <v>113.18681318681318</v>
      </c>
      <c r="AB66" s="3">
        <v>193</v>
      </c>
      <c r="AC66" s="6">
        <f t="shared" si="49"/>
        <v>159.50413223140495</v>
      </c>
      <c r="AD66" s="3">
        <v>252</v>
      </c>
      <c r="AE66" s="6">
        <f t="shared" si="55"/>
        <v>193.84615384615384</v>
      </c>
      <c r="AF66" s="3">
        <v>178</v>
      </c>
      <c r="AG66" s="58">
        <f t="shared" si="44"/>
        <v>147.10743801652893</v>
      </c>
      <c r="AH66" s="3">
        <v>230</v>
      </c>
      <c r="AI66" s="58">
        <f t="shared" si="56"/>
        <v>227.7227722772277</v>
      </c>
      <c r="AJ66" s="3">
        <v>654</v>
      </c>
      <c r="AK66" s="71">
        <f t="shared" si="57"/>
        <v>122.70168855534709</v>
      </c>
      <c r="AL66" s="3">
        <v>156</v>
      </c>
      <c r="AM66" s="71">
        <f t="shared" si="58"/>
        <v>187.95180722891567</v>
      </c>
      <c r="AN66" s="10">
        <v>200</v>
      </c>
      <c r="AO66" s="71">
        <f t="shared" si="21"/>
        <v>240.96385542168676</v>
      </c>
    </row>
    <row r="67" spans="1:41" s="55" customFormat="1" ht="33.75" customHeight="1" x14ac:dyDescent="0.25">
      <c r="A67" s="47">
        <v>50</v>
      </c>
      <c r="B67" s="49" t="s">
        <v>46</v>
      </c>
      <c r="C67" s="36">
        <f t="shared" si="24"/>
        <v>209</v>
      </c>
      <c r="D67" s="2">
        <v>7</v>
      </c>
      <c r="E67" s="3">
        <v>6</v>
      </c>
      <c r="F67" s="3">
        <v>41</v>
      </c>
      <c r="G67" s="3">
        <v>16</v>
      </c>
      <c r="H67" s="3">
        <v>7</v>
      </c>
      <c r="I67" s="3">
        <v>14</v>
      </c>
      <c r="J67" s="3">
        <v>19</v>
      </c>
      <c r="K67" s="3">
        <v>6</v>
      </c>
      <c r="L67" s="3">
        <v>49</v>
      </c>
      <c r="M67" s="3">
        <v>21</v>
      </c>
      <c r="N67" s="3">
        <v>19</v>
      </c>
      <c r="O67" s="3">
        <v>4</v>
      </c>
      <c r="P67" s="36">
        <f t="shared" si="20"/>
        <v>296</v>
      </c>
      <c r="Q67" s="44">
        <f t="shared" si="50"/>
        <v>141.62679425837322</v>
      </c>
      <c r="R67" s="46">
        <v>13</v>
      </c>
      <c r="S67" s="6">
        <f t="shared" si="51"/>
        <v>185.71428571428572</v>
      </c>
      <c r="T67" s="11">
        <v>15</v>
      </c>
      <c r="U67" s="6">
        <f t="shared" si="52"/>
        <v>250</v>
      </c>
      <c r="V67" s="3">
        <v>21</v>
      </c>
      <c r="W67" s="6">
        <f t="shared" si="53"/>
        <v>51.219512195121951</v>
      </c>
      <c r="X67" s="3">
        <v>38</v>
      </c>
      <c r="Y67" s="6">
        <f t="shared" si="54"/>
        <v>237.5</v>
      </c>
      <c r="Z67" s="3">
        <v>11</v>
      </c>
      <c r="AA67" s="6">
        <f t="shared" si="37"/>
        <v>157.14285714285714</v>
      </c>
      <c r="AB67" s="3">
        <v>28</v>
      </c>
      <c r="AC67" s="6">
        <f t="shared" si="49"/>
        <v>200</v>
      </c>
      <c r="AD67" s="3">
        <v>39</v>
      </c>
      <c r="AE67" s="6">
        <f t="shared" si="55"/>
        <v>205.26315789473685</v>
      </c>
      <c r="AF67" s="3">
        <v>26</v>
      </c>
      <c r="AG67" s="58">
        <f t="shared" si="44"/>
        <v>433.33333333333331</v>
      </c>
      <c r="AH67" s="3">
        <v>44</v>
      </c>
      <c r="AI67" s="58">
        <f t="shared" si="56"/>
        <v>89.795918367346943</v>
      </c>
      <c r="AJ67" s="3">
        <v>35</v>
      </c>
      <c r="AK67" s="71">
        <f t="shared" si="57"/>
        <v>166.66666666666669</v>
      </c>
      <c r="AL67" s="3">
        <v>17</v>
      </c>
      <c r="AM67" s="71">
        <f t="shared" si="58"/>
        <v>425</v>
      </c>
      <c r="AN67" s="10">
        <v>9</v>
      </c>
      <c r="AO67" s="71">
        <f t="shared" si="21"/>
        <v>225</v>
      </c>
    </row>
    <row r="68" spans="1:41" s="55" customFormat="1" ht="33.75" customHeight="1" x14ac:dyDescent="0.25">
      <c r="A68" s="47">
        <v>51</v>
      </c>
      <c r="B68" s="49" t="s">
        <v>39</v>
      </c>
      <c r="C68" s="36">
        <f t="shared" si="24"/>
        <v>5568</v>
      </c>
      <c r="D68" s="2">
        <v>138</v>
      </c>
      <c r="E68" s="3">
        <v>213</v>
      </c>
      <c r="F68" s="3">
        <v>391</v>
      </c>
      <c r="G68" s="3">
        <v>671</v>
      </c>
      <c r="H68" s="3">
        <v>449</v>
      </c>
      <c r="I68" s="3">
        <v>373</v>
      </c>
      <c r="J68" s="3">
        <v>469</v>
      </c>
      <c r="K68" s="3">
        <v>507</v>
      </c>
      <c r="L68" s="3">
        <v>1207</v>
      </c>
      <c r="M68" s="3">
        <v>600</v>
      </c>
      <c r="N68" s="3">
        <v>287</v>
      </c>
      <c r="O68" s="3">
        <v>263</v>
      </c>
      <c r="P68" s="36">
        <f t="shared" si="20"/>
        <v>5791</v>
      </c>
      <c r="Q68" s="44">
        <f t="shared" si="50"/>
        <v>104.00502873563218</v>
      </c>
      <c r="R68" s="46">
        <v>223</v>
      </c>
      <c r="S68" s="6">
        <f t="shared" si="51"/>
        <v>161.59420289855072</v>
      </c>
      <c r="T68" s="11">
        <v>290</v>
      </c>
      <c r="U68" s="6">
        <f t="shared" si="52"/>
        <v>136.15023474178406</v>
      </c>
      <c r="V68" s="3">
        <v>415</v>
      </c>
      <c r="W68" s="6">
        <f t="shared" si="53"/>
        <v>106.13810741687979</v>
      </c>
      <c r="X68" s="3">
        <v>762</v>
      </c>
      <c r="Y68" s="6">
        <f t="shared" si="54"/>
        <v>113.56184798807749</v>
      </c>
      <c r="Z68" s="3">
        <v>204</v>
      </c>
      <c r="AA68" s="6">
        <f t="shared" si="37"/>
        <v>45.434298440979951</v>
      </c>
      <c r="AB68" s="3">
        <v>507</v>
      </c>
      <c r="AC68" s="6">
        <f t="shared" si="49"/>
        <v>135.92493297587131</v>
      </c>
      <c r="AD68" s="3">
        <v>528</v>
      </c>
      <c r="AE68" s="6">
        <f t="shared" si="55"/>
        <v>112.57995735607676</v>
      </c>
      <c r="AF68" s="3">
        <v>730</v>
      </c>
      <c r="AG68" s="58">
        <f t="shared" si="44"/>
        <v>143.98422090729784</v>
      </c>
      <c r="AH68" s="3">
        <v>797</v>
      </c>
      <c r="AI68" s="58">
        <f t="shared" si="56"/>
        <v>66.031483015741514</v>
      </c>
      <c r="AJ68" s="3">
        <v>661</v>
      </c>
      <c r="AK68" s="71">
        <f t="shared" si="57"/>
        <v>110.16666666666666</v>
      </c>
      <c r="AL68" s="3">
        <v>424</v>
      </c>
      <c r="AM68" s="71">
        <f t="shared" si="58"/>
        <v>161.2167300380228</v>
      </c>
      <c r="AN68" s="10">
        <v>250</v>
      </c>
      <c r="AO68" s="71">
        <f t="shared" si="21"/>
        <v>95.057034220532316</v>
      </c>
    </row>
    <row r="69" spans="1:41" s="55" customFormat="1" ht="33.75" customHeight="1" x14ac:dyDescent="0.25">
      <c r="A69" s="47">
        <v>52</v>
      </c>
      <c r="B69" s="49" t="s">
        <v>40</v>
      </c>
      <c r="C69" s="36">
        <f t="shared" si="24"/>
        <v>2805</v>
      </c>
      <c r="D69" s="2">
        <v>48</v>
      </c>
      <c r="E69" s="3">
        <v>66</v>
      </c>
      <c r="F69" s="3">
        <v>100</v>
      </c>
      <c r="G69" s="3">
        <v>416</v>
      </c>
      <c r="H69" s="3">
        <v>251</v>
      </c>
      <c r="I69" s="3">
        <v>187</v>
      </c>
      <c r="J69" s="3">
        <v>244</v>
      </c>
      <c r="K69" s="3">
        <v>398</v>
      </c>
      <c r="L69" s="3">
        <v>607</v>
      </c>
      <c r="M69" s="3">
        <v>289</v>
      </c>
      <c r="N69" s="3">
        <v>133</v>
      </c>
      <c r="O69" s="3">
        <v>66</v>
      </c>
      <c r="P69" s="36">
        <f t="shared" si="20"/>
        <v>5132</v>
      </c>
      <c r="Q69" s="44">
        <f t="shared" si="50"/>
        <v>182.9590017825312</v>
      </c>
      <c r="R69" s="46">
        <v>65</v>
      </c>
      <c r="S69" s="6">
        <f t="shared" si="51"/>
        <v>135.41666666666669</v>
      </c>
      <c r="T69" s="11">
        <v>129</v>
      </c>
      <c r="U69" s="6">
        <f t="shared" si="52"/>
        <v>195.45454545454547</v>
      </c>
      <c r="V69" s="3">
        <v>248</v>
      </c>
      <c r="W69" s="6">
        <f t="shared" si="53"/>
        <v>248</v>
      </c>
      <c r="X69" s="3">
        <v>729</v>
      </c>
      <c r="Y69" s="6">
        <f t="shared" si="54"/>
        <v>175.24038461538461</v>
      </c>
      <c r="Z69" s="3">
        <v>562</v>
      </c>
      <c r="AA69" s="6">
        <f t="shared" si="37"/>
        <v>223.90438247011951</v>
      </c>
      <c r="AB69" s="3">
        <v>318</v>
      </c>
      <c r="AC69" s="6">
        <f t="shared" si="49"/>
        <v>170.05347593582886</v>
      </c>
      <c r="AD69" s="3">
        <v>445</v>
      </c>
      <c r="AE69" s="6">
        <f t="shared" si="55"/>
        <v>182.37704918032787</v>
      </c>
      <c r="AF69" s="3">
        <v>703</v>
      </c>
      <c r="AG69" s="58">
        <f t="shared" ref="AG69:AG100" si="59">AF69/K69*100</f>
        <v>176.63316582914572</v>
      </c>
      <c r="AH69" s="3">
        <v>1119</v>
      </c>
      <c r="AI69" s="58">
        <f t="shared" si="56"/>
        <v>184.34925864909391</v>
      </c>
      <c r="AJ69" s="3">
        <v>474</v>
      </c>
      <c r="AK69" s="71">
        <f t="shared" si="57"/>
        <v>164.01384083044982</v>
      </c>
      <c r="AL69" s="3">
        <v>229</v>
      </c>
      <c r="AM69" s="71">
        <f t="shared" si="58"/>
        <v>346.969696969697</v>
      </c>
      <c r="AN69" s="10">
        <v>111</v>
      </c>
      <c r="AO69" s="71">
        <f t="shared" si="21"/>
        <v>168.18181818181819</v>
      </c>
    </row>
    <row r="70" spans="1:41" s="55" customFormat="1" ht="33.75" customHeight="1" x14ac:dyDescent="0.25">
      <c r="A70" s="47">
        <v>53</v>
      </c>
      <c r="B70" s="49" t="s">
        <v>28</v>
      </c>
      <c r="C70" s="36">
        <f t="shared" si="24"/>
        <v>633</v>
      </c>
      <c r="D70" s="2">
        <v>6</v>
      </c>
      <c r="E70" s="3">
        <v>7</v>
      </c>
      <c r="F70" s="3">
        <v>65</v>
      </c>
      <c r="G70" s="3">
        <v>87</v>
      </c>
      <c r="H70" s="3">
        <v>74</v>
      </c>
      <c r="I70" s="3">
        <v>51</v>
      </c>
      <c r="J70" s="3">
        <v>45</v>
      </c>
      <c r="K70" s="3">
        <v>74</v>
      </c>
      <c r="L70" s="3">
        <v>85</v>
      </c>
      <c r="M70" s="3">
        <v>89</v>
      </c>
      <c r="N70" s="3">
        <v>40</v>
      </c>
      <c r="O70" s="3">
        <v>10</v>
      </c>
      <c r="P70" s="36">
        <f t="shared" si="20"/>
        <v>916</v>
      </c>
      <c r="Q70" s="44">
        <f t="shared" si="50"/>
        <v>144.70774091627172</v>
      </c>
      <c r="R70" s="46">
        <v>15</v>
      </c>
      <c r="S70" s="6">
        <f t="shared" si="51"/>
        <v>250</v>
      </c>
      <c r="T70" s="11">
        <v>25</v>
      </c>
      <c r="U70" s="6">
        <f t="shared" si="52"/>
        <v>357.14285714285717</v>
      </c>
      <c r="V70" s="3">
        <v>41</v>
      </c>
      <c r="W70" s="6">
        <f t="shared" si="53"/>
        <v>63.076923076923073</v>
      </c>
      <c r="X70" s="3">
        <v>176</v>
      </c>
      <c r="Y70" s="6">
        <f t="shared" si="54"/>
        <v>202.29885057471267</v>
      </c>
      <c r="Z70" s="3">
        <v>60</v>
      </c>
      <c r="AA70" s="6">
        <f t="shared" si="37"/>
        <v>81.081081081081081</v>
      </c>
      <c r="AB70" s="3">
        <v>88</v>
      </c>
      <c r="AC70" s="6">
        <f t="shared" si="49"/>
        <v>172.54901960784315</v>
      </c>
      <c r="AD70" s="3">
        <v>65</v>
      </c>
      <c r="AE70" s="6">
        <f t="shared" si="55"/>
        <v>144.44444444444443</v>
      </c>
      <c r="AF70" s="3">
        <v>133</v>
      </c>
      <c r="AG70" s="58">
        <f t="shared" si="59"/>
        <v>179.72972972972974</v>
      </c>
      <c r="AH70" s="3">
        <v>189</v>
      </c>
      <c r="AI70" s="58">
        <f t="shared" si="56"/>
        <v>222.35294117647061</v>
      </c>
      <c r="AJ70" s="3">
        <v>79</v>
      </c>
      <c r="AK70" s="71">
        <f t="shared" si="57"/>
        <v>88.764044943820224</v>
      </c>
      <c r="AL70" s="3">
        <v>34</v>
      </c>
      <c r="AM70" s="71">
        <f t="shared" si="58"/>
        <v>340</v>
      </c>
      <c r="AN70" s="10">
        <v>11</v>
      </c>
      <c r="AO70" s="71">
        <f t="shared" si="21"/>
        <v>110.00000000000001</v>
      </c>
    </row>
    <row r="71" spans="1:41" s="55" customFormat="1" ht="33.75" customHeight="1" x14ac:dyDescent="0.25">
      <c r="A71" s="47">
        <v>54</v>
      </c>
      <c r="B71" s="49" t="s">
        <v>166</v>
      </c>
      <c r="C71" s="36">
        <f t="shared" si="24"/>
        <v>27269</v>
      </c>
      <c r="D71" s="2">
        <v>1801</v>
      </c>
      <c r="E71" s="3">
        <v>1409</v>
      </c>
      <c r="F71" s="3">
        <v>1312</v>
      </c>
      <c r="G71" s="3">
        <v>1970</v>
      </c>
      <c r="H71" s="3">
        <v>2298</v>
      </c>
      <c r="I71" s="3">
        <v>2843</v>
      </c>
      <c r="J71" s="3">
        <v>3492</v>
      </c>
      <c r="K71" s="3">
        <v>3133</v>
      </c>
      <c r="L71" s="3">
        <v>2573</v>
      </c>
      <c r="M71" s="3">
        <v>2672</v>
      </c>
      <c r="N71" s="3">
        <v>2131</v>
      </c>
      <c r="O71" s="3">
        <v>1635</v>
      </c>
      <c r="P71" s="36">
        <f t="shared" si="20"/>
        <v>35524</v>
      </c>
      <c r="Q71" s="44">
        <f t="shared" si="50"/>
        <v>130.27247057097804</v>
      </c>
      <c r="R71" s="46">
        <v>2737</v>
      </c>
      <c r="S71" s="6">
        <f t="shared" si="51"/>
        <v>151.97112715158246</v>
      </c>
      <c r="T71" s="11">
        <v>1973</v>
      </c>
      <c r="U71" s="6">
        <f t="shared" si="52"/>
        <v>140.02838892831795</v>
      </c>
      <c r="V71" s="3">
        <v>2171</v>
      </c>
      <c r="W71" s="6">
        <f t="shared" si="53"/>
        <v>165.47256097560975</v>
      </c>
      <c r="X71" s="3">
        <v>3123</v>
      </c>
      <c r="Y71" s="6">
        <f t="shared" si="54"/>
        <v>158.5279187817259</v>
      </c>
      <c r="Z71" s="3">
        <v>2718</v>
      </c>
      <c r="AA71" s="6">
        <f t="shared" si="37"/>
        <v>118.27676240208878</v>
      </c>
      <c r="AB71" s="3">
        <v>3470</v>
      </c>
      <c r="AC71" s="6">
        <f t="shared" si="49"/>
        <v>122.05416813225467</v>
      </c>
      <c r="AD71" s="3">
        <v>4179</v>
      </c>
      <c r="AE71" s="6">
        <f t="shared" si="55"/>
        <v>119.67353951890034</v>
      </c>
      <c r="AF71" s="3">
        <v>4082</v>
      </c>
      <c r="AG71" s="58">
        <f t="shared" si="59"/>
        <v>130.29045643153526</v>
      </c>
      <c r="AH71" s="3">
        <v>3627</v>
      </c>
      <c r="AI71" s="58">
        <f t="shared" si="56"/>
        <v>140.96385542168676</v>
      </c>
      <c r="AJ71" s="3">
        <v>3013</v>
      </c>
      <c r="AK71" s="71">
        <f t="shared" si="57"/>
        <v>112.76197604790418</v>
      </c>
      <c r="AL71" s="3">
        <v>2623</v>
      </c>
      <c r="AM71" s="71">
        <f t="shared" si="58"/>
        <v>160.42813455657492</v>
      </c>
      <c r="AN71" s="10">
        <v>1808</v>
      </c>
      <c r="AO71" s="71">
        <f t="shared" si="21"/>
        <v>110.58103975535167</v>
      </c>
    </row>
    <row r="72" spans="1:41" s="55" customFormat="1" ht="33.75" customHeight="1" x14ac:dyDescent="0.25">
      <c r="A72" s="47">
        <v>55</v>
      </c>
      <c r="B72" s="49" t="s">
        <v>61</v>
      </c>
      <c r="C72" s="36">
        <f t="shared" si="24"/>
        <v>446</v>
      </c>
      <c r="D72" s="2">
        <v>10</v>
      </c>
      <c r="E72" s="3">
        <v>17</v>
      </c>
      <c r="F72" s="3">
        <v>29</v>
      </c>
      <c r="G72" s="3">
        <v>53</v>
      </c>
      <c r="H72" s="3">
        <v>41</v>
      </c>
      <c r="I72" s="3">
        <v>39</v>
      </c>
      <c r="J72" s="3">
        <v>54</v>
      </c>
      <c r="K72" s="3">
        <v>55</v>
      </c>
      <c r="L72" s="3">
        <v>58</v>
      </c>
      <c r="M72" s="3">
        <v>33</v>
      </c>
      <c r="N72" s="3">
        <v>37</v>
      </c>
      <c r="O72" s="3">
        <v>20</v>
      </c>
      <c r="P72" s="36">
        <f t="shared" ref="P72:P135" si="60">+T72+V72+R72+X72+Z72+AB72+AD72+AF72+AH72+AJ72+AL72+AN72</f>
        <v>920</v>
      </c>
      <c r="Q72" s="44">
        <f t="shared" si="50"/>
        <v>206.27802690582962</v>
      </c>
      <c r="R72" s="46">
        <v>22</v>
      </c>
      <c r="S72" s="6">
        <f t="shared" si="51"/>
        <v>220.00000000000003</v>
      </c>
      <c r="T72" s="11">
        <v>19</v>
      </c>
      <c r="U72" s="6">
        <f t="shared" si="52"/>
        <v>111.76470588235294</v>
      </c>
      <c r="V72" s="3">
        <v>65</v>
      </c>
      <c r="W72" s="6">
        <f t="shared" si="53"/>
        <v>224.13793103448273</v>
      </c>
      <c r="X72" s="3">
        <v>92</v>
      </c>
      <c r="Y72" s="6">
        <f t="shared" si="54"/>
        <v>173.58490566037736</v>
      </c>
      <c r="Z72" s="3">
        <v>106</v>
      </c>
      <c r="AA72" s="6">
        <f t="shared" si="37"/>
        <v>258.53658536585368</v>
      </c>
      <c r="AB72" s="3">
        <v>64</v>
      </c>
      <c r="AC72" s="6">
        <f t="shared" si="49"/>
        <v>164.10256410256409</v>
      </c>
      <c r="AD72" s="3">
        <v>68</v>
      </c>
      <c r="AE72" s="6">
        <f t="shared" si="55"/>
        <v>125.92592592592592</v>
      </c>
      <c r="AF72" s="3">
        <v>108</v>
      </c>
      <c r="AG72" s="58">
        <f t="shared" si="59"/>
        <v>196.36363636363637</v>
      </c>
      <c r="AH72" s="3">
        <v>129</v>
      </c>
      <c r="AI72" s="58">
        <f t="shared" si="56"/>
        <v>222.41379310344826</v>
      </c>
      <c r="AJ72" s="3">
        <v>133</v>
      </c>
      <c r="AK72" s="71">
        <f t="shared" si="57"/>
        <v>403.030303030303</v>
      </c>
      <c r="AL72" s="3">
        <v>68</v>
      </c>
      <c r="AM72" s="71">
        <f t="shared" si="58"/>
        <v>340</v>
      </c>
      <c r="AN72" s="10">
        <v>46</v>
      </c>
      <c r="AO72" s="71">
        <f t="shared" ref="AO72:AO135" si="61">AN72/O72*100</f>
        <v>229.99999999999997</v>
      </c>
    </row>
    <row r="73" spans="1:41" s="55" customFormat="1" ht="33.75" customHeight="1" x14ac:dyDescent="0.25">
      <c r="A73" s="47">
        <v>56</v>
      </c>
      <c r="B73" s="49" t="s">
        <v>59</v>
      </c>
      <c r="C73" s="36">
        <f t="shared" si="24"/>
        <v>2</v>
      </c>
      <c r="D73" s="2"/>
      <c r="E73" s="3"/>
      <c r="F73" s="3"/>
      <c r="G73" s="3"/>
      <c r="H73" s="3"/>
      <c r="I73" s="3"/>
      <c r="J73" s="3"/>
      <c r="K73" s="3"/>
      <c r="L73" s="3"/>
      <c r="M73" s="3">
        <v>2</v>
      </c>
      <c r="N73" s="3"/>
      <c r="O73" s="3">
        <v>0</v>
      </c>
      <c r="P73" s="36">
        <f t="shared" si="60"/>
        <v>6</v>
      </c>
      <c r="Q73" s="44" t="s">
        <v>151</v>
      </c>
      <c r="R73" s="46">
        <v>1</v>
      </c>
      <c r="S73" s="6" t="s">
        <v>151</v>
      </c>
      <c r="T73" s="3">
        <v>0</v>
      </c>
      <c r="U73" s="6" t="s">
        <v>151</v>
      </c>
      <c r="V73" s="3"/>
      <c r="W73" s="6" t="s">
        <v>151</v>
      </c>
      <c r="X73" s="3">
        <v>0</v>
      </c>
      <c r="Y73" s="6"/>
      <c r="Z73" s="3">
        <v>1</v>
      </c>
      <c r="AA73" s="6"/>
      <c r="AB73" s="3"/>
      <c r="AC73" s="6"/>
      <c r="AD73" s="3">
        <v>1</v>
      </c>
      <c r="AE73" s="6"/>
      <c r="AF73" s="3">
        <v>2</v>
      </c>
      <c r="AG73" s="58"/>
      <c r="AH73" s="3">
        <v>1</v>
      </c>
      <c r="AI73" s="58"/>
      <c r="AJ73" s="3"/>
      <c r="AK73" s="71"/>
      <c r="AL73" s="3"/>
      <c r="AM73" s="71"/>
      <c r="AN73" s="10">
        <v>0</v>
      </c>
      <c r="AO73" s="71"/>
    </row>
    <row r="74" spans="1:41" s="55" customFormat="1" ht="33.75" customHeight="1" x14ac:dyDescent="0.25">
      <c r="A74" s="47">
        <v>57</v>
      </c>
      <c r="B74" s="49" t="s">
        <v>47</v>
      </c>
      <c r="C74" s="36">
        <f t="shared" si="24"/>
        <v>821</v>
      </c>
      <c r="D74" s="2">
        <v>27</v>
      </c>
      <c r="E74" s="3">
        <v>21</v>
      </c>
      <c r="F74" s="3">
        <v>37</v>
      </c>
      <c r="G74" s="3">
        <v>139</v>
      </c>
      <c r="H74" s="3">
        <v>43</v>
      </c>
      <c r="I74" s="3">
        <v>85</v>
      </c>
      <c r="J74" s="3">
        <v>142</v>
      </c>
      <c r="K74" s="3">
        <v>91</v>
      </c>
      <c r="L74" s="3">
        <v>93</v>
      </c>
      <c r="M74" s="3">
        <v>47</v>
      </c>
      <c r="N74" s="3">
        <v>36</v>
      </c>
      <c r="O74" s="3">
        <v>60</v>
      </c>
      <c r="P74" s="36">
        <f t="shared" si="60"/>
        <v>1382</v>
      </c>
      <c r="Q74" s="44">
        <f t="shared" ref="Q74:Q94" si="62">P74/C74*100</f>
        <v>168.33130328867233</v>
      </c>
      <c r="R74" s="46">
        <v>32</v>
      </c>
      <c r="S74" s="6">
        <f t="shared" ref="S74:S89" si="63">R74/D74*100</f>
        <v>118.5185185185185</v>
      </c>
      <c r="T74" s="11">
        <v>46</v>
      </c>
      <c r="U74" s="6">
        <f t="shared" ref="U74:U85" si="64">T74/E74*100</f>
        <v>219.04761904761907</v>
      </c>
      <c r="V74" s="3">
        <v>106</v>
      </c>
      <c r="W74" s="6">
        <f t="shared" ref="W74:W85" si="65">V74/F74*100</f>
        <v>286.48648648648651</v>
      </c>
      <c r="X74" s="3">
        <v>217</v>
      </c>
      <c r="Y74" s="6">
        <f t="shared" ref="Y74:Y96" si="66">X74/G74*100</f>
        <v>156.11510791366908</v>
      </c>
      <c r="Z74" s="3">
        <v>29</v>
      </c>
      <c r="AA74" s="6">
        <f t="shared" ref="AA74:AA94" si="67">Z74/H74*100</f>
        <v>67.441860465116278</v>
      </c>
      <c r="AB74" s="3">
        <v>208</v>
      </c>
      <c r="AC74" s="6">
        <f t="shared" ref="AC74:AC96" si="68">AB74/I74*100</f>
        <v>244.70588235294119</v>
      </c>
      <c r="AD74" s="3">
        <v>206</v>
      </c>
      <c r="AE74" s="6">
        <f t="shared" ref="AE74:AE94" si="69">AD74/J74*100</f>
        <v>145.07042253521126</v>
      </c>
      <c r="AF74" s="3">
        <v>165</v>
      </c>
      <c r="AG74" s="58">
        <f t="shared" ref="AG74:AG85" si="70">AF74/K74*100</f>
        <v>181.31868131868131</v>
      </c>
      <c r="AH74" s="3">
        <v>119</v>
      </c>
      <c r="AI74" s="58">
        <f t="shared" ref="AI74:AI96" si="71">AH74/L74*100</f>
        <v>127.95698924731182</v>
      </c>
      <c r="AJ74" s="3">
        <v>93</v>
      </c>
      <c r="AK74" s="71">
        <f t="shared" ref="AK74:AK96" si="72">AJ74/M74*100</f>
        <v>197.87234042553192</v>
      </c>
      <c r="AL74" s="3">
        <v>124</v>
      </c>
      <c r="AM74" s="71">
        <f t="shared" ref="AM74:AM85" si="73">AL74/O74*100</f>
        <v>206.66666666666669</v>
      </c>
      <c r="AN74" s="10">
        <v>37</v>
      </c>
      <c r="AO74" s="71">
        <f t="shared" si="61"/>
        <v>61.666666666666671</v>
      </c>
    </row>
    <row r="75" spans="1:41" s="55" customFormat="1" ht="33.75" customHeight="1" x14ac:dyDescent="0.25">
      <c r="A75" s="47">
        <v>58</v>
      </c>
      <c r="B75" s="49" t="s">
        <v>5</v>
      </c>
      <c r="C75" s="36">
        <f t="shared" si="24"/>
        <v>588</v>
      </c>
      <c r="D75" s="2">
        <v>25</v>
      </c>
      <c r="E75" s="3">
        <v>28</v>
      </c>
      <c r="F75" s="3">
        <v>36</v>
      </c>
      <c r="G75" s="3">
        <v>45</v>
      </c>
      <c r="H75" s="3">
        <v>33</v>
      </c>
      <c r="I75" s="3">
        <v>59</v>
      </c>
      <c r="J75" s="3">
        <v>70</v>
      </c>
      <c r="K75" s="3">
        <v>108</v>
      </c>
      <c r="L75" s="3">
        <v>77</v>
      </c>
      <c r="M75" s="3">
        <v>33</v>
      </c>
      <c r="N75" s="3">
        <v>49</v>
      </c>
      <c r="O75" s="3">
        <v>25</v>
      </c>
      <c r="P75" s="36">
        <f t="shared" si="60"/>
        <v>776</v>
      </c>
      <c r="Q75" s="44">
        <f t="shared" si="62"/>
        <v>131.97278911564624</v>
      </c>
      <c r="R75" s="46">
        <v>54</v>
      </c>
      <c r="S75" s="6">
        <f t="shared" si="63"/>
        <v>216</v>
      </c>
      <c r="T75" s="11">
        <v>48</v>
      </c>
      <c r="U75" s="6">
        <f t="shared" si="64"/>
        <v>171.42857142857142</v>
      </c>
      <c r="V75" s="3">
        <v>56</v>
      </c>
      <c r="W75" s="6">
        <f t="shared" si="65"/>
        <v>155.55555555555557</v>
      </c>
      <c r="X75" s="3">
        <v>80</v>
      </c>
      <c r="Y75" s="6">
        <f t="shared" si="66"/>
        <v>177.77777777777777</v>
      </c>
      <c r="Z75" s="3">
        <v>76</v>
      </c>
      <c r="AA75" s="6">
        <f t="shared" si="67"/>
        <v>230.30303030303031</v>
      </c>
      <c r="AB75" s="3">
        <v>75</v>
      </c>
      <c r="AC75" s="6">
        <f t="shared" si="68"/>
        <v>127.11864406779661</v>
      </c>
      <c r="AD75" s="3">
        <v>69</v>
      </c>
      <c r="AE75" s="6">
        <f t="shared" si="69"/>
        <v>98.571428571428584</v>
      </c>
      <c r="AF75" s="3">
        <v>103</v>
      </c>
      <c r="AG75" s="58">
        <f t="shared" si="70"/>
        <v>95.370370370370367</v>
      </c>
      <c r="AH75" s="3">
        <v>82</v>
      </c>
      <c r="AI75" s="58">
        <f t="shared" si="71"/>
        <v>106.49350649350649</v>
      </c>
      <c r="AJ75" s="3">
        <v>62</v>
      </c>
      <c r="AK75" s="71">
        <f t="shared" si="72"/>
        <v>187.87878787878788</v>
      </c>
      <c r="AL75" s="3">
        <v>51</v>
      </c>
      <c r="AM75" s="71">
        <f t="shared" si="73"/>
        <v>204</v>
      </c>
      <c r="AN75" s="10">
        <v>20</v>
      </c>
      <c r="AO75" s="71">
        <f t="shared" si="61"/>
        <v>80</v>
      </c>
    </row>
    <row r="76" spans="1:41" s="55" customFormat="1" ht="33.75" customHeight="1" x14ac:dyDescent="0.25">
      <c r="A76" s="47">
        <v>59</v>
      </c>
      <c r="B76" s="49" t="s">
        <v>131</v>
      </c>
      <c r="C76" s="36">
        <f t="shared" si="24"/>
        <v>1782</v>
      </c>
      <c r="D76" s="2">
        <v>10</v>
      </c>
      <c r="E76" s="3">
        <v>16</v>
      </c>
      <c r="F76" s="3">
        <v>77</v>
      </c>
      <c r="G76" s="3">
        <v>162</v>
      </c>
      <c r="H76" s="3">
        <v>126</v>
      </c>
      <c r="I76" s="3">
        <v>125</v>
      </c>
      <c r="J76" s="3">
        <v>55</v>
      </c>
      <c r="K76" s="3">
        <v>129</v>
      </c>
      <c r="L76" s="3">
        <v>205</v>
      </c>
      <c r="M76" s="3">
        <v>209</v>
      </c>
      <c r="N76" s="3">
        <v>160</v>
      </c>
      <c r="O76" s="3">
        <v>508</v>
      </c>
      <c r="P76" s="36">
        <f t="shared" si="60"/>
        <v>1820</v>
      </c>
      <c r="Q76" s="44">
        <f t="shared" si="62"/>
        <v>102.13243546576879</v>
      </c>
      <c r="R76" s="46">
        <v>54</v>
      </c>
      <c r="S76" s="6">
        <f t="shared" si="63"/>
        <v>540</v>
      </c>
      <c r="T76" s="11">
        <v>20</v>
      </c>
      <c r="U76" s="6">
        <f t="shared" si="64"/>
        <v>125</v>
      </c>
      <c r="V76" s="3">
        <v>154</v>
      </c>
      <c r="W76" s="6">
        <f t="shared" si="65"/>
        <v>200</v>
      </c>
      <c r="X76" s="3">
        <v>278</v>
      </c>
      <c r="Y76" s="6">
        <f t="shared" si="66"/>
        <v>171.60493827160494</v>
      </c>
      <c r="Z76" s="3">
        <v>118</v>
      </c>
      <c r="AA76" s="6">
        <f t="shared" si="67"/>
        <v>93.650793650793645</v>
      </c>
      <c r="AB76" s="3">
        <v>134</v>
      </c>
      <c r="AC76" s="6">
        <f t="shared" si="68"/>
        <v>107.2</v>
      </c>
      <c r="AD76" s="3">
        <v>75</v>
      </c>
      <c r="AE76" s="6">
        <f t="shared" si="69"/>
        <v>136.36363636363635</v>
      </c>
      <c r="AF76" s="3">
        <v>131</v>
      </c>
      <c r="AG76" s="58">
        <f t="shared" si="70"/>
        <v>101.55038759689923</v>
      </c>
      <c r="AH76" s="3">
        <v>288</v>
      </c>
      <c r="AI76" s="58">
        <f t="shared" si="71"/>
        <v>140.48780487804876</v>
      </c>
      <c r="AJ76" s="3">
        <v>266</v>
      </c>
      <c r="AK76" s="71">
        <f t="shared" si="72"/>
        <v>127.27272727272727</v>
      </c>
      <c r="AL76" s="3">
        <v>120</v>
      </c>
      <c r="AM76" s="71">
        <f t="shared" si="73"/>
        <v>23.622047244094489</v>
      </c>
      <c r="AN76" s="10">
        <v>182</v>
      </c>
      <c r="AO76" s="71">
        <f t="shared" si="61"/>
        <v>35.826771653543304</v>
      </c>
    </row>
    <row r="77" spans="1:41" s="55" customFormat="1" ht="33.75" customHeight="1" x14ac:dyDescent="0.25">
      <c r="A77" s="47">
        <v>60</v>
      </c>
      <c r="B77" s="49" t="s">
        <v>6</v>
      </c>
      <c r="C77" s="36">
        <f t="shared" si="24"/>
        <v>617</v>
      </c>
      <c r="D77" s="2">
        <v>9</v>
      </c>
      <c r="E77" s="3">
        <v>14</v>
      </c>
      <c r="F77" s="3">
        <v>35</v>
      </c>
      <c r="G77" s="3">
        <v>124</v>
      </c>
      <c r="H77" s="3">
        <v>60</v>
      </c>
      <c r="I77" s="3">
        <v>44</v>
      </c>
      <c r="J77" s="3">
        <v>62</v>
      </c>
      <c r="K77" s="3">
        <v>37</v>
      </c>
      <c r="L77" s="3">
        <v>113</v>
      </c>
      <c r="M77" s="3">
        <v>67</v>
      </c>
      <c r="N77" s="3">
        <v>36</v>
      </c>
      <c r="O77" s="3">
        <v>16</v>
      </c>
      <c r="P77" s="36">
        <f t="shared" si="60"/>
        <v>1112</v>
      </c>
      <c r="Q77" s="44">
        <f t="shared" si="62"/>
        <v>180.22690437601295</v>
      </c>
      <c r="R77" s="46">
        <v>25</v>
      </c>
      <c r="S77" s="6">
        <f t="shared" si="63"/>
        <v>277.77777777777777</v>
      </c>
      <c r="T77" s="11">
        <v>37</v>
      </c>
      <c r="U77" s="6">
        <f t="shared" si="64"/>
        <v>264.28571428571428</v>
      </c>
      <c r="V77" s="3">
        <v>51</v>
      </c>
      <c r="W77" s="6">
        <f t="shared" si="65"/>
        <v>145.71428571428569</v>
      </c>
      <c r="X77" s="3">
        <v>145</v>
      </c>
      <c r="Y77" s="6">
        <f t="shared" si="66"/>
        <v>116.93548387096774</v>
      </c>
      <c r="Z77" s="3">
        <v>125</v>
      </c>
      <c r="AA77" s="6">
        <f t="shared" si="67"/>
        <v>208.33333333333334</v>
      </c>
      <c r="AB77" s="3">
        <v>52</v>
      </c>
      <c r="AC77" s="6">
        <f t="shared" si="68"/>
        <v>118.18181818181819</v>
      </c>
      <c r="AD77" s="3">
        <v>104</v>
      </c>
      <c r="AE77" s="6">
        <f t="shared" si="69"/>
        <v>167.74193548387098</v>
      </c>
      <c r="AF77" s="3">
        <v>203</v>
      </c>
      <c r="AG77" s="58">
        <f t="shared" si="70"/>
        <v>548.64864864864865</v>
      </c>
      <c r="AH77" s="3">
        <v>213</v>
      </c>
      <c r="AI77" s="58">
        <f t="shared" si="71"/>
        <v>188.49557522123894</v>
      </c>
      <c r="AJ77" s="3">
        <v>99</v>
      </c>
      <c r="AK77" s="71">
        <f t="shared" si="72"/>
        <v>147.76119402985074</v>
      </c>
      <c r="AL77" s="3">
        <v>43</v>
      </c>
      <c r="AM77" s="71">
        <f t="shared" si="73"/>
        <v>268.75</v>
      </c>
      <c r="AN77" s="10">
        <v>15</v>
      </c>
      <c r="AO77" s="71">
        <f t="shared" si="61"/>
        <v>93.75</v>
      </c>
    </row>
    <row r="78" spans="1:41" s="55" customFormat="1" ht="33.75" customHeight="1" x14ac:dyDescent="0.25">
      <c r="A78" s="47">
        <v>61</v>
      </c>
      <c r="B78" s="49" t="s">
        <v>7</v>
      </c>
      <c r="C78" s="36">
        <f t="shared" si="24"/>
        <v>434</v>
      </c>
      <c r="D78" s="2">
        <v>4</v>
      </c>
      <c r="E78" s="3">
        <v>13</v>
      </c>
      <c r="F78" s="3">
        <v>10</v>
      </c>
      <c r="G78" s="3">
        <v>105</v>
      </c>
      <c r="H78" s="3">
        <v>26</v>
      </c>
      <c r="I78" s="3">
        <v>33</v>
      </c>
      <c r="J78" s="3">
        <v>31</v>
      </c>
      <c r="K78" s="3">
        <v>48</v>
      </c>
      <c r="L78" s="3">
        <v>63</v>
      </c>
      <c r="M78" s="3">
        <v>77</v>
      </c>
      <c r="N78" s="3">
        <v>16</v>
      </c>
      <c r="O78" s="3">
        <v>8</v>
      </c>
      <c r="P78" s="36">
        <f t="shared" si="60"/>
        <v>542</v>
      </c>
      <c r="Q78" s="44">
        <f t="shared" si="62"/>
        <v>124.88479262672811</v>
      </c>
      <c r="R78" s="46">
        <v>10</v>
      </c>
      <c r="S78" s="6">
        <f t="shared" si="63"/>
        <v>250</v>
      </c>
      <c r="T78" s="11">
        <v>19</v>
      </c>
      <c r="U78" s="6">
        <f t="shared" si="64"/>
        <v>146.15384615384613</v>
      </c>
      <c r="V78" s="3">
        <v>20</v>
      </c>
      <c r="W78" s="6">
        <f t="shared" si="65"/>
        <v>200</v>
      </c>
      <c r="X78" s="3">
        <v>104</v>
      </c>
      <c r="Y78" s="6">
        <f t="shared" si="66"/>
        <v>99.047619047619051</v>
      </c>
      <c r="Z78" s="3">
        <v>25</v>
      </c>
      <c r="AA78" s="6">
        <f t="shared" si="67"/>
        <v>96.15384615384616</v>
      </c>
      <c r="AB78" s="3">
        <v>61</v>
      </c>
      <c r="AC78" s="6">
        <f t="shared" si="68"/>
        <v>184.84848484848484</v>
      </c>
      <c r="AD78" s="3">
        <v>72</v>
      </c>
      <c r="AE78" s="6">
        <f t="shared" si="69"/>
        <v>232.25806451612905</v>
      </c>
      <c r="AF78" s="3">
        <v>86</v>
      </c>
      <c r="AG78" s="58">
        <f t="shared" si="70"/>
        <v>179.16666666666669</v>
      </c>
      <c r="AH78" s="3">
        <v>51</v>
      </c>
      <c r="AI78" s="58">
        <f t="shared" si="71"/>
        <v>80.952380952380949</v>
      </c>
      <c r="AJ78" s="3">
        <v>57</v>
      </c>
      <c r="AK78" s="71">
        <f t="shared" si="72"/>
        <v>74.025974025974023</v>
      </c>
      <c r="AL78" s="3">
        <v>18</v>
      </c>
      <c r="AM78" s="71">
        <f t="shared" si="73"/>
        <v>225</v>
      </c>
      <c r="AN78" s="10">
        <v>19</v>
      </c>
      <c r="AO78" s="71">
        <f t="shared" si="61"/>
        <v>237.5</v>
      </c>
    </row>
    <row r="79" spans="1:41" s="55" customFormat="1" ht="33.75" customHeight="1" x14ac:dyDescent="0.25">
      <c r="A79" s="47">
        <v>62</v>
      </c>
      <c r="B79" s="50" t="s">
        <v>159</v>
      </c>
      <c r="C79" s="36">
        <f t="shared" si="24"/>
        <v>7994</v>
      </c>
      <c r="D79" s="2">
        <v>160</v>
      </c>
      <c r="E79" s="3">
        <v>197</v>
      </c>
      <c r="F79" s="3">
        <v>339</v>
      </c>
      <c r="G79" s="3">
        <v>891</v>
      </c>
      <c r="H79" s="3">
        <v>903</v>
      </c>
      <c r="I79" s="3">
        <v>525</v>
      </c>
      <c r="J79" s="3">
        <v>638</v>
      </c>
      <c r="K79" s="3">
        <v>1032</v>
      </c>
      <c r="L79" s="3">
        <v>1491</v>
      </c>
      <c r="M79" s="3">
        <v>1107</v>
      </c>
      <c r="N79" s="3">
        <v>439</v>
      </c>
      <c r="O79" s="3">
        <v>272</v>
      </c>
      <c r="P79" s="36">
        <f t="shared" si="60"/>
        <v>15962</v>
      </c>
      <c r="Q79" s="44">
        <f t="shared" si="62"/>
        <v>199.67475606705028</v>
      </c>
      <c r="R79" s="46">
        <v>250</v>
      </c>
      <c r="S79" s="6">
        <f t="shared" si="63"/>
        <v>156.25</v>
      </c>
      <c r="T79" s="11">
        <v>449</v>
      </c>
      <c r="U79" s="6">
        <f t="shared" si="64"/>
        <v>227.91878172588832</v>
      </c>
      <c r="V79" s="3">
        <v>844</v>
      </c>
      <c r="W79" s="6">
        <f t="shared" si="65"/>
        <v>248.96755162241888</v>
      </c>
      <c r="X79" s="3">
        <v>1746</v>
      </c>
      <c r="Y79" s="6">
        <f t="shared" si="66"/>
        <v>195.95959595959596</v>
      </c>
      <c r="Z79" s="3">
        <v>1530</v>
      </c>
      <c r="AA79" s="6">
        <f t="shared" si="67"/>
        <v>169.43521594684384</v>
      </c>
      <c r="AB79" s="3">
        <v>1379</v>
      </c>
      <c r="AC79" s="6">
        <f t="shared" si="68"/>
        <v>262.66666666666663</v>
      </c>
      <c r="AD79" s="3">
        <v>1534</v>
      </c>
      <c r="AE79" s="6">
        <f t="shared" si="69"/>
        <v>240.4388714733542</v>
      </c>
      <c r="AF79" s="3">
        <v>2242</v>
      </c>
      <c r="AG79" s="58">
        <f t="shared" si="70"/>
        <v>217.24806201550388</v>
      </c>
      <c r="AH79" s="3">
        <v>2703</v>
      </c>
      <c r="AI79" s="58">
        <f t="shared" si="71"/>
        <v>181.28772635814889</v>
      </c>
      <c r="AJ79" s="3">
        <v>2021</v>
      </c>
      <c r="AK79" s="71">
        <f t="shared" si="72"/>
        <v>182.56549232158989</v>
      </c>
      <c r="AL79" s="3">
        <v>867</v>
      </c>
      <c r="AM79" s="71">
        <f t="shared" si="73"/>
        <v>318.75</v>
      </c>
      <c r="AN79" s="10">
        <v>397</v>
      </c>
      <c r="AO79" s="71">
        <f t="shared" si="61"/>
        <v>145.95588235294116</v>
      </c>
    </row>
    <row r="80" spans="1:41" s="55" customFormat="1" ht="33.75" customHeight="1" x14ac:dyDescent="0.25">
      <c r="A80" s="47">
        <v>63</v>
      </c>
      <c r="B80" s="49" t="s">
        <v>176</v>
      </c>
      <c r="C80" s="36">
        <f t="shared" si="24"/>
        <v>11133</v>
      </c>
      <c r="D80" s="2">
        <v>293</v>
      </c>
      <c r="E80" s="3">
        <v>309</v>
      </c>
      <c r="F80" s="3">
        <v>331</v>
      </c>
      <c r="G80" s="3">
        <v>1216</v>
      </c>
      <c r="H80" s="3">
        <v>1330</v>
      </c>
      <c r="I80" s="3">
        <v>942</v>
      </c>
      <c r="J80" s="3">
        <v>977</v>
      </c>
      <c r="K80" s="3">
        <v>1211</v>
      </c>
      <c r="L80" s="3">
        <v>1811</v>
      </c>
      <c r="M80" s="3">
        <v>1679</v>
      </c>
      <c r="N80" s="3">
        <v>607</v>
      </c>
      <c r="O80" s="3">
        <v>427</v>
      </c>
      <c r="P80" s="36">
        <f t="shared" si="60"/>
        <v>17106</v>
      </c>
      <c r="Q80" s="44">
        <f t="shared" si="62"/>
        <v>153.65130692535703</v>
      </c>
      <c r="R80" s="46">
        <v>402</v>
      </c>
      <c r="S80" s="6">
        <f t="shared" si="63"/>
        <v>137.20136518771332</v>
      </c>
      <c r="T80" s="11">
        <v>484</v>
      </c>
      <c r="U80" s="6">
        <f t="shared" si="64"/>
        <v>156.63430420711975</v>
      </c>
      <c r="V80" s="3">
        <v>931</v>
      </c>
      <c r="W80" s="6">
        <f t="shared" si="65"/>
        <v>281.26888217522657</v>
      </c>
      <c r="X80" s="3">
        <v>1596</v>
      </c>
      <c r="Y80" s="6">
        <f t="shared" si="66"/>
        <v>131.25</v>
      </c>
      <c r="Z80" s="3">
        <v>1977</v>
      </c>
      <c r="AA80" s="6">
        <f t="shared" si="67"/>
        <v>148.64661654135338</v>
      </c>
      <c r="AB80" s="3">
        <v>1849</v>
      </c>
      <c r="AC80" s="6">
        <f t="shared" si="68"/>
        <v>196.28450106157112</v>
      </c>
      <c r="AD80" s="3">
        <v>1467</v>
      </c>
      <c r="AE80" s="6">
        <f t="shared" si="69"/>
        <v>150.15353121801434</v>
      </c>
      <c r="AF80" s="3">
        <v>1927</v>
      </c>
      <c r="AG80" s="58">
        <f t="shared" si="70"/>
        <v>159.12469033856317</v>
      </c>
      <c r="AH80" s="3">
        <v>2749</v>
      </c>
      <c r="AI80" s="58">
        <f t="shared" si="71"/>
        <v>151.79458862506903</v>
      </c>
      <c r="AJ80" s="3">
        <v>2265</v>
      </c>
      <c r="AK80" s="71">
        <f t="shared" si="72"/>
        <v>134.90172721858249</v>
      </c>
      <c r="AL80" s="3">
        <v>932</v>
      </c>
      <c r="AM80" s="71">
        <f t="shared" si="73"/>
        <v>218.26697892271665</v>
      </c>
      <c r="AN80" s="10">
        <v>527</v>
      </c>
      <c r="AO80" s="71">
        <f t="shared" si="61"/>
        <v>123.4192037470726</v>
      </c>
    </row>
    <row r="81" spans="1:41" s="55" customFormat="1" ht="33.75" customHeight="1" x14ac:dyDescent="0.25">
      <c r="A81" s="47">
        <v>64</v>
      </c>
      <c r="B81" s="49" t="s">
        <v>140</v>
      </c>
      <c r="C81" s="36">
        <f t="shared" si="24"/>
        <v>41299</v>
      </c>
      <c r="D81" s="2">
        <v>1461</v>
      </c>
      <c r="E81" s="3">
        <v>1806</v>
      </c>
      <c r="F81" s="3">
        <v>2505</v>
      </c>
      <c r="G81" s="3">
        <v>4043</v>
      </c>
      <c r="H81" s="3">
        <v>3513</v>
      </c>
      <c r="I81" s="3">
        <v>3595</v>
      </c>
      <c r="J81" s="3">
        <v>4255</v>
      </c>
      <c r="K81" s="3">
        <v>3878</v>
      </c>
      <c r="L81" s="3">
        <v>4266</v>
      </c>
      <c r="M81" s="3">
        <v>4580</v>
      </c>
      <c r="N81" s="3">
        <v>4026</v>
      </c>
      <c r="O81" s="3">
        <v>3371</v>
      </c>
      <c r="P81" s="36">
        <f t="shared" si="60"/>
        <v>63539</v>
      </c>
      <c r="Q81" s="44">
        <f t="shared" si="62"/>
        <v>153.85118283735684</v>
      </c>
      <c r="R81" s="46">
        <v>3657</v>
      </c>
      <c r="S81" s="6">
        <f t="shared" si="63"/>
        <v>250.30800821355234</v>
      </c>
      <c r="T81" s="11">
        <v>4318</v>
      </c>
      <c r="U81" s="6">
        <f t="shared" si="64"/>
        <v>239.09191583610186</v>
      </c>
      <c r="V81" s="3">
        <v>4790</v>
      </c>
      <c r="W81" s="6">
        <f t="shared" si="65"/>
        <v>191.21756487025948</v>
      </c>
      <c r="X81" s="3">
        <v>5626</v>
      </c>
      <c r="Y81" s="6">
        <f t="shared" si="66"/>
        <v>139.1540934949295</v>
      </c>
      <c r="Z81" s="3">
        <v>4450</v>
      </c>
      <c r="AA81" s="6">
        <f t="shared" si="67"/>
        <v>126.67235980643325</v>
      </c>
      <c r="AB81" s="3">
        <v>5745</v>
      </c>
      <c r="AC81" s="6">
        <f t="shared" si="68"/>
        <v>159.80528511821973</v>
      </c>
      <c r="AD81" s="3">
        <v>5817</v>
      </c>
      <c r="AE81" s="6">
        <f t="shared" si="69"/>
        <v>136.70975323149236</v>
      </c>
      <c r="AF81" s="3">
        <v>5799</v>
      </c>
      <c r="AG81" s="58">
        <f t="shared" si="70"/>
        <v>149.5358432181537</v>
      </c>
      <c r="AH81" s="3">
        <v>6005</v>
      </c>
      <c r="AI81" s="58">
        <f t="shared" si="71"/>
        <v>140.76418190342241</v>
      </c>
      <c r="AJ81" s="3">
        <v>6346</v>
      </c>
      <c r="AK81" s="71">
        <f t="shared" si="72"/>
        <v>138.55895196506552</v>
      </c>
      <c r="AL81" s="3">
        <v>6042</v>
      </c>
      <c r="AM81" s="71">
        <f t="shared" si="73"/>
        <v>179.23464847226342</v>
      </c>
      <c r="AN81" s="10">
        <v>4944</v>
      </c>
      <c r="AO81" s="71">
        <f t="shared" si="61"/>
        <v>146.66271136161379</v>
      </c>
    </row>
    <row r="82" spans="1:41" s="55" customFormat="1" ht="33.75" customHeight="1" x14ac:dyDescent="0.25">
      <c r="A82" s="47">
        <v>65</v>
      </c>
      <c r="B82" s="49" t="s">
        <v>32</v>
      </c>
      <c r="C82" s="36">
        <f t="shared" si="24"/>
        <v>598</v>
      </c>
      <c r="D82" s="2">
        <v>28</v>
      </c>
      <c r="E82" s="3">
        <v>30</v>
      </c>
      <c r="F82" s="3">
        <v>35</v>
      </c>
      <c r="G82" s="3">
        <v>46</v>
      </c>
      <c r="H82" s="3">
        <v>46</v>
      </c>
      <c r="I82" s="3">
        <v>29</v>
      </c>
      <c r="J82" s="3">
        <v>44</v>
      </c>
      <c r="K82" s="3">
        <v>80</v>
      </c>
      <c r="L82" s="3">
        <v>60</v>
      </c>
      <c r="M82" s="3">
        <v>110</v>
      </c>
      <c r="N82" s="3">
        <v>55</v>
      </c>
      <c r="O82" s="3">
        <v>35</v>
      </c>
      <c r="P82" s="36">
        <f t="shared" si="60"/>
        <v>1510</v>
      </c>
      <c r="Q82" s="44">
        <f t="shared" si="62"/>
        <v>252.50836120401337</v>
      </c>
      <c r="R82" s="46">
        <v>101</v>
      </c>
      <c r="S82" s="6">
        <f t="shared" si="63"/>
        <v>360.71428571428572</v>
      </c>
      <c r="T82" s="11">
        <v>68</v>
      </c>
      <c r="U82" s="6">
        <f t="shared" si="64"/>
        <v>226.66666666666666</v>
      </c>
      <c r="V82" s="3">
        <v>160</v>
      </c>
      <c r="W82" s="6">
        <f t="shared" si="65"/>
        <v>457.14285714285711</v>
      </c>
      <c r="X82" s="3">
        <v>127</v>
      </c>
      <c r="Y82" s="6">
        <f t="shared" si="66"/>
        <v>276.08695652173913</v>
      </c>
      <c r="Z82" s="3">
        <v>135</v>
      </c>
      <c r="AA82" s="6">
        <f t="shared" si="67"/>
        <v>293.47826086956525</v>
      </c>
      <c r="AB82" s="3">
        <v>127</v>
      </c>
      <c r="AC82" s="6">
        <f t="shared" si="68"/>
        <v>437.93103448275861</v>
      </c>
      <c r="AD82" s="3">
        <v>78</v>
      </c>
      <c r="AE82" s="6">
        <f t="shared" si="69"/>
        <v>177.27272727272728</v>
      </c>
      <c r="AF82" s="3">
        <v>112</v>
      </c>
      <c r="AG82" s="58">
        <f t="shared" si="70"/>
        <v>140</v>
      </c>
      <c r="AH82" s="3">
        <v>270</v>
      </c>
      <c r="AI82" s="58">
        <f t="shared" si="71"/>
        <v>450</v>
      </c>
      <c r="AJ82" s="3">
        <v>135</v>
      </c>
      <c r="AK82" s="71">
        <f t="shared" si="72"/>
        <v>122.72727272727273</v>
      </c>
      <c r="AL82" s="3">
        <v>133</v>
      </c>
      <c r="AM82" s="71">
        <f t="shared" si="73"/>
        <v>380</v>
      </c>
      <c r="AN82" s="10">
        <v>64</v>
      </c>
      <c r="AO82" s="71">
        <f t="shared" si="61"/>
        <v>182.85714285714286</v>
      </c>
    </row>
    <row r="83" spans="1:41" s="55" customFormat="1" ht="33.75" customHeight="1" x14ac:dyDescent="0.25">
      <c r="A83" s="47">
        <v>66</v>
      </c>
      <c r="B83" s="49" t="s">
        <v>180</v>
      </c>
      <c r="C83" s="36">
        <f t="shared" ref="C83:C93" si="74">+E83+F83+D83+G83+H83+I83+J83+K83+L83+M83+N83+O83</f>
        <v>510</v>
      </c>
      <c r="D83" s="2">
        <v>8</v>
      </c>
      <c r="E83" s="3">
        <v>20</v>
      </c>
      <c r="F83" s="3">
        <v>24</v>
      </c>
      <c r="G83" s="3">
        <v>95</v>
      </c>
      <c r="H83" s="3">
        <v>53</v>
      </c>
      <c r="I83" s="3">
        <v>42</v>
      </c>
      <c r="J83" s="3">
        <v>28</v>
      </c>
      <c r="K83" s="3">
        <v>32</v>
      </c>
      <c r="L83" s="3">
        <v>66</v>
      </c>
      <c r="M83" s="3">
        <v>50</v>
      </c>
      <c r="N83" s="3">
        <v>70</v>
      </c>
      <c r="O83" s="3">
        <v>22</v>
      </c>
      <c r="P83" s="36">
        <f t="shared" si="60"/>
        <v>974</v>
      </c>
      <c r="Q83" s="44">
        <f t="shared" si="62"/>
        <v>190.98039215686276</v>
      </c>
      <c r="R83" s="46">
        <v>16</v>
      </c>
      <c r="S83" s="6">
        <f t="shared" si="63"/>
        <v>200</v>
      </c>
      <c r="T83" s="11">
        <v>15</v>
      </c>
      <c r="U83" s="6">
        <f t="shared" si="64"/>
        <v>75</v>
      </c>
      <c r="V83" s="3">
        <v>48</v>
      </c>
      <c r="W83" s="6">
        <f t="shared" si="65"/>
        <v>200</v>
      </c>
      <c r="X83" s="3">
        <v>162</v>
      </c>
      <c r="Y83" s="6">
        <f t="shared" si="66"/>
        <v>170.52631578947367</v>
      </c>
      <c r="Z83" s="3">
        <v>66</v>
      </c>
      <c r="AA83" s="6">
        <f t="shared" si="67"/>
        <v>124.52830188679245</v>
      </c>
      <c r="AB83" s="3">
        <v>80</v>
      </c>
      <c r="AC83" s="6">
        <f t="shared" si="68"/>
        <v>190.47619047619045</v>
      </c>
      <c r="AD83" s="3">
        <v>60</v>
      </c>
      <c r="AE83" s="6">
        <f t="shared" si="69"/>
        <v>214.28571428571428</v>
      </c>
      <c r="AF83" s="3">
        <v>84</v>
      </c>
      <c r="AG83" s="58">
        <f t="shared" si="70"/>
        <v>262.5</v>
      </c>
      <c r="AH83" s="3">
        <v>220</v>
      </c>
      <c r="AI83" s="58">
        <f t="shared" si="71"/>
        <v>333.33333333333337</v>
      </c>
      <c r="AJ83" s="3">
        <v>140</v>
      </c>
      <c r="AK83" s="71">
        <f t="shared" si="72"/>
        <v>280</v>
      </c>
      <c r="AL83" s="3">
        <v>41</v>
      </c>
      <c r="AM83" s="71">
        <f t="shared" si="73"/>
        <v>186.36363636363635</v>
      </c>
      <c r="AN83" s="10">
        <v>42</v>
      </c>
      <c r="AO83" s="71">
        <f t="shared" si="61"/>
        <v>190.90909090909091</v>
      </c>
    </row>
    <row r="84" spans="1:41" s="55" customFormat="1" ht="33.75" customHeight="1" x14ac:dyDescent="0.25">
      <c r="A84" s="47">
        <v>67</v>
      </c>
      <c r="B84" s="49" t="s">
        <v>135</v>
      </c>
      <c r="C84" s="36">
        <f t="shared" si="74"/>
        <v>13579</v>
      </c>
      <c r="D84" s="2">
        <v>144</v>
      </c>
      <c r="E84" s="3">
        <v>175</v>
      </c>
      <c r="F84" s="3">
        <v>428</v>
      </c>
      <c r="G84" s="3">
        <v>2110</v>
      </c>
      <c r="H84" s="3">
        <v>2204</v>
      </c>
      <c r="I84" s="3">
        <v>836</v>
      </c>
      <c r="J84" s="3">
        <v>927</v>
      </c>
      <c r="K84" s="3">
        <v>1540</v>
      </c>
      <c r="L84" s="3">
        <v>2741</v>
      </c>
      <c r="M84" s="3">
        <v>1602</v>
      </c>
      <c r="N84" s="3">
        <v>615</v>
      </c>
      <c r="O84" s="3">
        <v>257</v>
      </c>
      <c r="P84" s="36">
        <f t="shared" si="60"/>
        <v>20390</v>
      </c>
      <c r="Q84" s="44">
        <f t="shared" si="62"/>
        <v>150.15833271964064</v>
      </c>
      <c r="R84" s="46">
        <v>261</v>
      </c>
      <c r="S84" s="6">
        <f t="shared" si="63"/>
        <v>181.25</v>
      </c>
      <c r="T84" s="11">
        <v>283</v>
      </c>
      <c r="U84" s="6">
        <f t="shared" si="64"/>
        <v>161.71428571428572</v>
      </c>
      <c r="V84" s="3">
        <v>773</v>
      </c>
      <c r="W84" s="6">
        <f t="shared" si="65"/>
        <v>180.60747663551402</v>
      </c>
      <c r="X84" s="3">
        <v>3024</v>
      </c>
      <c r="Y84" s="6">
        <f t="shared" si="66"/>
        <v>143.3175355450237</v>
      </c>
      <c r="Z84" s="3">
        <v>2966</v>
      </c>
      <c r="AA84" s="6">
        <f t="shared" si="67"/>
        <v>134.57350272232304</v>
      </c>
      <c r="AB84" s="3">
        <v>1623</v>
      </c>
      <c r="AC84" s="6">
        <f t="shared" si="68"/>
        <v>194.13875598086125</v>
      </c>
      <c r="AD84" s="3">
        <v>1503</v>
      </c>
      <c r="AE84" s="6">
        <f t="shared" si="69"/>
        <v>162.13592233009709</v>
      </c>
      <c r="AF84" s="3">
        <v>2340</v>
      </c>
      <c r="AG84" s="58">
        <f t="shared" si="70"/>
        <v>151.94805194805195</v>
      </c>
      <c r="AH84" s="3">
        <v>3743</v>
      </c>
      <c r="AI84" s="58">
        <f t="shared" si="71"/>
        <v>136.55600145932141</v>
      </c>
      <c r="AJ84" s="3">
        <v>2815</v>
      </c>
      <c r="AK84" s="71">
        <f t="shared" si="72"/>
        <v>175.71785268414482</v>
      </c>
      <c r="AL84" s="3">
        <v>742</v>
      </c>
      <c r="AM84" s="71">
        <f t="shared" si="73"/>
        <v>288.71595330739297</v>
      </c>
      <c r="AN84" s="10">
        <v>317</v>
      </c>
      <c r="AO84" s="71">
        <f t="shared" si="61"/>
        <v>123.34630350194553</v>
      </c>
    </row>
    <row r="85" spans="1:41" s="55" customFormat="1" ht="33.75" customHeight="1" x14ac:dyDescent="0.25">
      <c r="A85" s="47">
        <v>68</v>
      </c>
      <c r="B85" s="49" t="s">
        <v>8</v>
      </c>
      <c r="C85" s="36">
        <f t="shared" si="74"/>
        <v>215</v>
      </c>
      <c r="D85" s="2">
        <v>6</v>
      </c>
      <c r="E85" s="3">
        <v>6</v>
      </c>
      <c r="F85" s="3">
        <v>16</v>
      </c>
      <c r="G85" s="3">
        <v>3</v>
      </c>
      <c r="H85" s="3">
        <v>70</v>
      </c>
      <c r="I85" s="3">
        <v>14</v>
      </c>
      <c r="J85" s="3">
        <v>7</v>
      </c>
      <c r="K85" s="3">
        <v>17</v>
      </c>
      <c r="L85" s="3">
        <v>42</v>
      </c>
      <c r="M85" s="3">
        <v>26</v>
      </c>
      <c r="N85" s="3">
        <v>6</v>
      </c>
      <c r="O85" s="3">
        <v>2</v>
      </c>
      <c r="P85" s="36">
        <f t="shared" si="60"/>
        <v>288</v>
      </c>
      <c r="Q85" s="44">
        <f t="shared" si="62"/>
        <v>133.95348837209303</v>
      </c>
      <c r="R85" s="46">
        <v>14</v>
      </c>
      <c r="S85" s="6">
        <f t="shared" si="63"/>
        <v>233.33333333333334</v>
      </c>
      <c r="T85" s="11">
        <v>7</v>
      </c>
      <c r="U85" s="6">
        <f t="shared" si="64"/>
        <v>116.66666666666667</v>
      </c>
      <c r="V85" s="3">
        <v>17</v>
      </c>
      <c r="W85" s="6">
        <f t="shared" si="65"/>
        <v>106.25</v>
      </c>
      <c r="X85" s="3">
        <v>21</v>
      </c>
      <c r="Y85" s="6">
        <f t="shared" si="66"/>
        <v>700</v>
      </c>
      <c r="Z85" s="3">
        <v>47</v>
      </c>
      <c r="AA85" s="6">
        <f t="shared" si="67"/>
        <v>67.142857142857139</v>
      </c>
      <c r="AB85" s="3">
        <v>21</v>
      </c>
      <c r="AC85" s="6">
        <f t="shared" si="68"/>
        <v>150</v>
      </c>
      <c r="AD85" s="3">
        <v>16</v>
      </c>
      <c r="AE85" s="6">
        <f t="shared" si="69"/>
        <v>228.57142857142856</v>
      </c>
      <c r="AF85" s="3">
        <v>28</v>
      </c>
      <c r="AG85" s="58">
        <f t="shared" si="70"/>
        <v>164.70588235294116</v>
      </c>
      <c r="AH85" s="3">
        <v>34</v>
      </c>
      <c r="AI85" s="58">
        <f t="shared" si="71"/>
        <v>80.952380952380949</v>
      </c>
      <c r="AJ85" s="3">
        <v>52</v>
      </c>
      <c r="AK85" s="71">
        <f t="shared" si="72"/>
        <v>200</v>
      </c>
      <c r="AL85" s="3">
        <v>16</v>
      </c>
      <c r="AM85" s="71">
        <f t="shared" si="73"/>
        <v>800</v>
      </c>
      <c r="AN85" s="10">
        <v>15</v>
      </c>
      <c r="AO85" s="71">
        <f t="shared" si="61"/>
        <v>750</v>
      </c>
    </row>
    <row r="86" spans="1:41" s="55" customFormat="1" ht="33.75" customHeight="1" x14ac:dyDescent="0.25">
      <c r="A86" s="47">
        <v>69</v>
      </c>
      <c r="B86" s="49" t="s">
        <v>9</v>
      </c>
      <c r="C86" s="36">
        <f t="shared" si="74"/>
        <v>23</v>
      </c>
      <c r="D86" s="2">
        <v>1</v>
      </c>
      <c r="E86" s="3"/>
      <c r="F86" s="3">
        <v>1</v>
      </c>
      <c r="G86" s="3">
        <v>1</v>
      </c>
      <c r="H86" s="3">
        <v>3</v>
      </c>
      <c r="I86" s="3">
        <v>7</v>
      </c>
      <c r="J86" s="3">
        <v>1</v>
      </c>
      <c r="K86" s="3"/>
      <c r="L86" s="3">
        <v>2</v>
      </c>
      <c r="M86" s="3">
        <v>2</v>
      </c>
      <c r="N86" s="3">
        <v>5</v>
      </c>
      <c r="O86" s="3">
        <v>0</v>
      </c>
      <c r="P86" s="36">
        <f t="shared" si="60"/>
        <v>38</v>
      </c>
      <c r="Q86" s="44">
        <f t="shared" si="62"/>
        <v>165.21739130434781</v>
      </c>
      <c r="R86" s="46">
        <v>1</v>
      </c>
      <c r="S86" s="6">
        <f t="shared" si="63"/>
        <v>100</v>
      </c>
      <c r="T86" s="3">
        <v>0</v>
      </c>
      <c r="U86" s="6" t="s">
        <v>151</v>
      </c>
      <c r="V86" s="3">
        <v>3</v>
      </c>
      <c r="W86" s="6" t="s">
        <v>151</v>
      </c>
      <c r="X86" s="3">
        <v>4</v>
      </c>
      <c r="Y86" s="6">
        <f t="shared" si="66"/>
        <v>400</v>
      </c>
      <c r="Z86" s="3">
        <v>3</v>
      </c>
      <c r="AA86" s="6">
        <f t="shared" si="67"/>
        <v>100</v>
      </c>
      <c r="AB86" s="3">
        <v>5</v>
      </c>
      <c r="AC86" s="6">
        <f t="shared" si="68"/>
        <v>71.428571428571431</v>
      </c>
      <c r="AD86" s="3">
        <v>2</v>
      </c>
      <c r="AE86" s="6">
        <f t="shared" si="69"/>
        <v>200</v>
      </c>
      <c r="AF86" s="3">
        <v>5</v>
      </c>
      <c r="AG86" s="58"/>
      <c r="AH86" s="3">
        <v>1</v>
      </c>
      <c r="AI86" s="58">
        <f t="shared" si="71"/>
        <v>50</v>
      </c>
      <c r="AJ86" s="3">
        <v>9</v>
      </c>
      <c r="AK86" s="71">
        <f t="shared" si="72"/>
        <v>450</v>
      </c>
      <c r="AL86" s="3">
        <v>2</v>
      </c>
      <c r="AM86" s="71"/>
      <c r="AN86" s="10">
        <v>3</v>
      </c>
      <c r="AO86" s="71"/>
    </row>
    <row r="87" spans="1:41" s="55" customFormat="1" ht="33.75" customHeight="1" x14ac:dyDescent="0.25">
      <c r="A87" s="47">
        <v>70</v>
      </c>
      <c r="B87" s="49" t="s">
        <v>17</v>
      </c>
      <c r="C87" s="36">
        <f t="shared" si="74"/>
        <v>1384</v>
      </c>
      <c r="D87" s="2">
        <v>48</v>
      </c>
      <c r="E87" s="3">
        <v>37</v>
      </c>
      <c r="F87" s="3">
        <v>69</v>
      </c>
      <c r="G87" s="3">
        <v>182</v>
      </c>
      <c r="H87" s="3">
        <v>133</v>
      </c>
      <c r="I87" s="3">
        <v>63</v>
      </c>
      <c r="J87" s="3">
        <v>102</v>
      </c>
      <c r="K87" s="3">
        <v>142</v>
      </c>
      <c r="L87" s="3">
        <v>279</v>
      </c>
      <c r="M87" s="3">
        <v>195</v>
      </c>
      <c r="N87" s="3">
        <v>112</v>
      </c>
      <c r="O87" s="3">
        <v>22</v>
      </c>
      <c r="P87" s="36">
        <f t="shared" si="60"/>
        <v>1800</v>
      </c>
      <c r="Q87" s="44">
        <f t="shared" si="62"/>
        <v>130.05780346820811</v>
      </c>
      <c r="R87" s="46">
        <v>77</v>
      </c>
      <c r="S87" s="6">
        <f t="shared" si="63"/>
        <v>160.41666666666669</v>
      </c>
      <c r="T87" s="11">
        <v>82</v>
      </c>
      <c r="U87" s="6">
        <f t="shared" ref="U87:U96" si="75">T87/E87*100</f>
        <v>221.62162162162161</v>
      </c>
      <c r="V87" s="3">
        <v>98</v>
      </c>
      <c r="W87" s="6">
        <f t="shared" ref="W87:W94" si="76">V87/F87*100</f>
        <v>142.02898550724638</v>
      </c>
      <c r="X87" s="3">
        <v>229</v>
      </c>
      <c r="Y87" s="6">
        <f t="shared" si="66"/>
        <v>125.82417582417582</v>
      </c>
      <c r="Z87" s="3">
        <v>205</v>
      </c>
      <c r="AA87" s="6">
        <f t="shared" si="67"/>
        <v>154.13533834586465</v>
      </c>
      <c r="AB87" s="3">
        <v>150</v>
      </c>
      <c r="AC87" s="6">
        <f t="shared" si="68"/>
        <v>238.0952380952381</v>
      </c>
      <c r="AD87" s="3">
        <v>177</v>
      </c>
      <c r="AE87" s="6">
        <f t="shared" si="69"/>
        <v>173.52941176470588</v>
      </c>
      <c r="AF87" s="3">
        <v>205</v>
      </c>
      <c r="AG87" s="58">
        <f t="shared" ref="AG87:AG96" si="77">AF87/K87*100</f>
        <v>144.36619718309859</v>
      </c>
      <c r="AH87" s="3">
        <v>274</v>
      </c>
      <c r="AI87" s="58">
        <f t="shared" si="71"/>
        <v>98.207885304659499</v>
      </c>
      <c r="AJ87" s="3">
        <v>169</v>
      </c>
      <c r="AK87" s="71">
        <f t="shared" si="72"/>
        <v>86.666666666666671</v>
      </c>
      <c r="AL87" s="3">
        <v>91</v>
      </c>
      <c r="AM87" s="71">
        <f t="shared" ref="AM87:AM96" si="78">AL87/O87*100</f>
        <v>413.63636363636368</v>
      </c>
      <c r="AN87" s="10">
        <v>43</v>
      </c>
      <c r="AO87" s="71">
        <f t="shared" si="61"/>
        <v>195.45454545454547</v>
      </c>
    </row>
    <row r="88" spans="1:41" s="55" customFormat="1" ht="33.75" customHeight="1" x14ac:dyDescent="0.25">
      <c r="A88" s="47">
        <v>71</v>
      </c>
      <c r="B88" s="49" t="s">
        <v>18</v>
      </c>
      <c r="C88" s="36">
        <f t="shared" si="74"/>
        <v>2903</v>
      </c>
      <c r="D88" s="2">
        <v>39</v>
      </c>
      <c r="E88" s="3">
        <v>54</v>
      </c>
      <c r="F88" s="3">
        <v>148</v>
      </c>
      <c r="G88" s="3">
        <v>436</v>
      </c>
      <c r="H88" s="3">
        <v>310</v>
      </c>
      <c r="I88" s="3">
        <v>175</v>
      </c>
      <c r="J88" s="3">
        <v>295</v>
      </c>
      <c r="K88" s="3">
        <v>319</v>
      </c>
      <c r="L88" s="3">
        <v>639</v>
      </c>
      <c r="M88" s="3">
        <v>347</v>
      </c>
      <c r="N88" s="3">
        <v>92</v>
      </c>
      <c r="O88" s="3">
        <v>49</v>
      </c>
      <c r="P88" s="36">
        <f t="shared" si="60"/>
        <v>3837</v>
      </c>
      <c r="Q88" s="44">
        <f t="shared" si="62"/>
        <v>132.17361350327249</v>
      </c>
      <c r="R88" s="46">
        <v>46</v>
      </c>
      <c r="S88" s="6">
        <f t="shared" si="63"/>
        <v>117.94871794871796</v>
      </c>
      <c r="T88" s="11">
        <v>74</v>
      </c>
      <c r="U88" s="6">
        <f t="shared" si="75"/>
        <v>137.03703703703704</v>
      </c>
      <c r="V88" s="3">
        <v>119</v>
      </c>
      <c r="W88" s="6">
        <f t="shared" si="76"/>
        <v>80.405405405405403</v>
      </c>
      <c r="X88" s="3">
        <v>582</v>
      </c>
      <c r="Y88" s="6">
        <f t="shared" si="66"/>
        <v>133.48623853211009</v>
      </c>
      <c r="Z88" s="3">
        <v>483</v>
      </c>
      <c r="AA88" s="6">
        <f t="shared" si="67"/>
        <v>155.80645161290323</v>
      </c>
      <c r="AB88" s="3">
        <v>307</v>
      </c>
      <c r="AC88" s="6">
        <f t="shared" si="68"/>
        <v>175.42857142857142</v>
      </c>
      <c r="AD88" s="3">
        <v>326</v>
      </c>
      <c r="AE88" s="6">
        <f t="shared" si="69"/>
        <v>110.50847457627117</v>
      </c>
      <c r="AF88" s="3">
        <v>350</v>
      </c>
      <c r="AG88" s="58">
        <f t="shared" si="77"/>
        <v>109.71786833855799</v>
      </c>
      <c r="AH88" s="3">
        <v>744</v>
      </c>
      <c r="AI88" s="58">
        <f t="shared" si="71"/>
        <v>116.4319248826291</v>
      </c>
      <c r="AJ88" s="3">
        <v>591</v>
      </c>
      <c r="AK88" s="71">
        <f t="shared" si="72"/>
        <v>170.31700288184436</v>
      </c>
      <c r="AL88" s="3">
        <v>152</v>
      </c>
      <c r="AM88" s="71">
        <f t="shared" si="78"/>
        <v>310.20408163265307</v>
      </c>
      <c r="AN88" s="10">
        <v>63</v>
      </c>
      <c r="AO88" s="71">
        <f t="shared" si="61"/>
        <v>128.57142857142858</v>
      </c>
    </row>
    <row r="89" spans="1:41" s="62" customFormat="1" ht="33.75" customHeight="1" x14ac:dyDescent="0.25">
      <c r="A89" s="47">
        <v>72</v>
      </c>
      <c r="B89" s="49" t="s">
        <v>19</v>
      </c>
      <c r="C89" s="36">
        <f t="shared" si="74"/>
        <v>1041</v>
      </c>
      <c r="D89" s="2">
        <v>14</v>
      </c>
      <c r="E89" s="3">
        <v>13</v>
      </c>
      <c r="F89" s="3">
        <v>28</v>
      </c>
      <c r="G89" s="3">
        <v>240</v>
      </c>
      <c r="H89" s="3">
        <v>77</v>
      </c>
      <c r="I89" s="3">
        <v>89</v>
      </c>
      <c r="J89" s="3">
        <v>103</v>
      </c>
      <c r="K89" s="3">
        <v>68</v>
      </c>
      <c r="L89" s="3">
        <v>153</v>
      </c>
      <c r="M89" s="3">
        <v>150</v>
      </c>
      <c r="N89" s="3">
        <v>72</v>
      </c>
      <c r="O89" s="3">
        <v>34</v>
      </c>
      <c r="P89" s="36">
        <f t="shared" si="60"/>
        <v>1782</v>
      </c>
      <c r="Q89" s="44">
        <f t="shared" si="62"/>
        <v>171.18155619596541</v>
      </c>
      <c r="R89" s="46">
        <v>22</v>
      </c>
      <c r="S89" s="6">
        <f t="shared" si="63"/>
        <v>157.14285714285714</v>
      </c>
      <c r="T89" s="11">
        <v>63</v>
      </c>
      <c r="U89" s="6">
        <f t="shared" si="75"/>
        <v>484.61538461538458</v>
      </c>
      <c r="V89" s="3">
        <v>96</v>
      </c>
      <c r="W89" s="6">
        <f t="shared" si="76"/>
        <v>342.85714285714283</v>
      </c>
      <c r="X89" s="3">
        <v>205</v>
      </c>
      <c r="Y89" s="6">
        <f t="shared" si="66"/>
        <v>85.416666666666657</v>
      </c>
      <c r="Z89" s="3">
        <v>120</v>
      </c>
      <c r="AA89" s="6">
        <f t="shared" si="67"/>
        <v>155.84415584415586</v>
      </c>
      <c r="AB89" s="3">
        <v>160</v>
      </c>
      <c r="AC89" s="6">
        <f t="shared" si="68"/>
        <v>179.77528089887639</v>
      </c>
      <c r="AD89" s="3">
        <v>236</v>
      </c>
      <c r="AE89" s="6">
        <f t="shared" si="69"/>
        <v>229.126213592233</v>
      </c>
      <c r="AF89" s="3">
        <v>200</v>
      </c>
      <c r="AG89" s="58">
        <f t="shared" si="77"/>
        <v>294.11764705882354</v>
      </c>
      <c r="AH89" s="3">
        <v>250</v>
      </c>
      <c r="AI89" s="58">
        <f t="shared" si="71"/>
        <v>163.3986928104575</v>
      </c>
      <c r="AJ89" s="3">
        <v>285</v>
      </c>
      <c r="AK89" s="71">
        <f t="shared" si="72"/>
        <v>190</v>
      </c>
      <c r="AL89" s="3">
        <v>84</v>
      </c>
      <c r="AM89" s="71">
        <f t="shared" si="78"/>
        <v>247.05882352941177</v>
      </c>
      <c r="AN89" s="10">
        <v>61</v>
      </c>
      <c r="AO89" s="71">
        <f t="shared" si="61"/>
        <v>179.41176470588235</v>
      </c>
    </row>
    <row r="90" spans="1:41" s="55" customFormat="1" ht="33.75" customHeight="1" x14ac:dyDescent="0.25">
      <c r="A90" s="47">
        <v>73</v>
      </c>
      <c r="B90" s="49" t="s">
        <v>181</v>
      </c>
      <c r="C90" s="36">
        <f t="shared" si="74"/>
        <v>117</v>
      </c>
      <c r="D90" s="2"/>
      <c r="E90" s="3">
        <v>4</v>
      </c>
      <c r="F90" s="3">
        <v>2</v>
      </c>
      <c r="G90" s="3">
        <v>15</v>
      </c>
      <c r="H90" s="3">
        <v>4</v>
      </c>
      <c r="I90" s="3">
        <v>7</v>
      </c>
      <c r="J90" s="3">
        <v>4</v>
      </c>
      <c r="K90" s="3">
        <v>4</v>
      </c>
      <c r="L90" s="3">
        <v>11</v>
      </c>
      <c r="M90" s="3">
        <v>30</v>
      </c>
      <c r="N90" s="3">
        <v>32</v>
      </c>
      <c r="O90" s="3">
        <v>4</v>
      </c>
      <c r="P90" s="36">
        <f t="shared" si="60"/>
        <v>151</v>
      </c>
      <c r="Q90" s="44">
        <f t="shared" si="62"/>
        <v>129.05982905982907</v>
      </c>
      <c r="R90" s="46">
        <v>1</v>
      </c>
      <c r="S90" s="6" t="s">
        <v>151</v>
      </c>
      <c r="T90" s="11">
        <v>4</v>
      </c>
      <c r="U90" s="6">
        <f t="shared" si="75"/>
        <v>100</v>
      </c>
      <c r="V90" s="3">
        <v>4</v>
      </c>
      <c r="W90" s="6">
        <f t="shared" si="76"/>
        <v>200</v>
      </c>
      <c r="X90" s="3">
        <v>23</v>
      </c>
      <c r="Y90" s="6">
        <f t="shared" si="66"/>
        <v>153.33333333333334</v>
      </c>
      <c r="Z90" s="3">
        <v>8</v>
      </c>
      <c r="AA90" s="6">
        <f t="shared" si="67"/>
        <v>200</v>
      </c>
      <c r="AB90" s="3">
        <v>31</v>
      </c>
      <c r="AC90" s="6">
        <f t="shared" si="68"/>
        <v>442.85714285714289</v>
      </c>
      <c r="AD90" s="3">
        <v>8</v>
      </c>
      <c r="AE90" s="6">
        <f t="shared" si="69"/>
        <v>200</v>
      </c>
      <c r="AF90" s="3">
        <v>13</v>
      </c>
      <c r="AG90" s="58">
        <f t="shared" si="77"/>
        <v>325</v>
      </c>
      <c r="AH90" s="3">
        <v>10</v>
      </c>
      <c r="AI90" s="58">
        <f t="shared" si="71"/>
        <v>90.909090909090907</v>
      </c>
      <c r="AJ90" s="3">
        <v>19</v>
      </c>
      <c r="AK90" s="71">
        <f t="shared" si="72"/>
        <v>63.333333333333329</v>
      </c>
      <c r="AL90" s="3">
        <v>18</v>
      </c>
      <c r="AM90" s="71">
        <f t="shared" si="78"/>
        <v>450</v>
      </c>
      <c r="AN90" s="10">
        <v>12</v>
      </c>
      <c r="AO90" s="71">
        <f t="shared" si="61"/>
        <v>300</v>
      </c>
    </row>
    <row r="91" spans="1:41" s="55" customFormat="1" ht="33.75" customHeight="1" x14ac:dyDescent="0.25">
      <c r="A91" s="47">
        <v>74</v>
      </c>
      <c r="B91" s="49" t="s">
        <v>37</v>
      </c>
      <c r="C91" s="36">
        <f t="shared" si="74"/>
        <v>376</v>
      </c>
      <c r="D91" s="2">
        <v>5</v>
      </c>
      <c r="E91" s="3">
        <v>8</v>
      </c>
      <c r="F91" s="3">
        <v>36</v>
      </c>
      <c r="G91" s="3">
        <v>56</v>
      </c>
      <c r="H91" s="3">
        <v>29</v>
      </c>
      <c r="I91" s="3">
        <v>13</v>
      </c>
      <c r="J91" s="3">
        <v>21</v>
      </c>
      <c r="K91" s="3">
        <v>21</v>
      </c>
      <c r="L91" s="3">
        <v>71</v>
      </c>
      <c r="M91" s="3">
        <v>76</v>
      </c>
      <c r="N91" s="3">
        <v>28</v>
      </c>
      <c r="O91" s="3">
        <v>12</v>
      </c>
      <c r="P91" s="36">
        <f t="shared" si="60"/>
        <v>908</v>
      </c>
      <c r="Q91" s="44">
        <f t="shared" si="62"/>
        <v>241.48936170212764</v>
      </c>
      <c r="R91" s="46">
        <v>8</v>
      </c>
      <c r="S91" s="6">
        <f t="shared" ref="S91:S96" si="79">R91/D91*100</f>
        <v>160</v>
      </c>
      <c r="T91" s="11">
        <v>14</v>
      </c>
      <c r="U91" s="6">
        <f t="shared" si="75"/>
        <v>175</v>
      </c>
      <c r="V91" s="3">
        <v>30</v>
      </c>
      <c r="W91" s="6">
        <f t="shared" si="76"/>
        <v>83.333333333333343</v>
      </c>
      <c r="X91" s="3">
        <v>159</v>
      </c>
      <c r="Y91" s="6">
        <f t="shared" si="66"/>
        <v>283.92857142857144</v>
      </c>
      <c r="Z91" s="3">
        <v>92</v>
      </c>
      <c r="AA91" s="6">
        <f t="shared" si="67"/>
        <v>317.24137931034483</v>
      </c>
      <c r="AB91" s="3">
        <v>95</v>
      </c>
      <c r="AC91" s="6">
        <f t="shared" si="68"/>
        <v>730.76923076923072</v>
      </c>
      <c r="AD91" s="3">
        <v>34</v>
      </c>
      <c r="AE91" s="6">
        <f t="shared" si="69"/>
        <v>161.9047619047619</v>
      </c>
      <c r="AF91" s="3">
        <v>96</v>
      </c>
      <c r="AG91" s="58">
        <f t="shared" si="77"/>
        <v>457.14285714285711</v>
      </c>
      <c r="AH91" s="3">
        <v>172</v>
      </c>
      <c r="AI91" s="58">
        <f t="shared" si="71"/>
        <v>242.25352112676055</v>
      </c>
      <c r="AJ91" s="3">
        <v>164</v>
      </c>
      <c r="AK91" s="71">
        <f t="shared" si="72"/>
        <v>215.78947368421052</v>
      </c>
      <c r="AL91" s="3">
        <v>26</v>
      </c>
      <c r="AM91" s="71">
        <f t="shared" si="78"/>
        <v>216.66666666666666</v>
      </c>
      <c r="AN91" s="10">
        <v>18</v>
      </c>
      <c r="AO91" s="71">
        <f t="shared" si="61"/>
        <v>150</v>
      </c>
    </row>
    <row r="92" spans="1:41" s="55" customFormat="1" ht="33.75" customHeight="1" x14ac:dyDescent="0.25">
      <c r="A92" s="47">
        <v>75</v>
      </c>
      <c r="B92" s="49" t="s">
        <v>182</v>
      </c>
      <c r="C92" s="36">
        <f t="shared" si="74"/>
        <v>191</v>
      </c>
      <c r="D92" s="2">
        <v>3</v>
      </c>
      <c r="E92" s="3">
        <v>6</v>
      </c>
      <c r="F92" s="3">
        <v>7</v>
      </c>
      <c r="G92" s="3">
        <v>43</v>
      </c>
      <c r="H92" s="3">
        <v>8</v>
      </c>
      <c r="I92" s="3">
        <v>11</v>
      </c>
      <c r="J92" s="3">
        <v>16</v>
      </c>
      <c r="K92" s="3">
        <v>15</v>
      </c>
      <c r="L92" s="3">
        <v>48</v>
      </c>
      <c r="M92" s="3">
        <v>16</v>
      </c>
      <c r="N92" s="3">
        <v>12</v>
      </c>
      <c r="O92" s="3">
        <v>6</v>
      </c>
      <c r="P92" s="36">
        <f t="shared" si="60"/>
        <v>431</v>
      </c>
      <c r="Q92" s="44">
        <f t="shared" si="62"/>
        <v>225.65445026178011</v>
      </c>
      <c r="R92" s="46">
        <v>16</v>
      </c>
      <c r="S92" s="6">
        <f t="shared" si="79"/>
        <v>533.33333333333326</v>
      </c>
      <c r="T92" s="11">
        <v>6</v>
      </c>
      <c r="U92" s="6">
        <f t="shared" si="75"/>
        <v>100</v>
      </c>
      <c r="V92" s="3">
        <v>12</v>
      </c>
      <c r="W92" s="6">
        <f t="shared" si="76"/>
        <v>171.42857142857142</v>
      </c>
      <c r="X92" s="3">
        <v>53</v>
      </c>
      <c r="Y92" s="6">
        <f t="shared" si="66"/>
        <v>123.25581395348837</v>
      </c>
      <c r="Z92" s="3">
        <v>18</v>
      </c>
      <c r="AA92" s="6">
        <f t="shared" si="67"/>
        <v>225</v>
      </c>
      <c r="AB92" s="3">
        <v>37</v>
      </c>
      <c r="AC92" s="6">
        <f t="shared" si="68"/>
        <v>336.36363636363637</v>
      </c>
      <c r="AD92" s="3">
        <v>21</v>
      </c>
      <c r="AE92" s="6">
        <f t="shared" si="69"/>
        <v>131.25</v>
      </c>
      <c r="AF92" s="3">
        <v>49</v>
      </c>
      <c r="AG92" s="58">
        <f t="shared" si="77"/>
        <v>326.66666666666669</v>
      </c>
      <c r="AH92" s="3">
        <v>86</v>
      </c>
      <c r="AI92" s="58">
        <f t="shared" si="71"/>
        <v>179.16666666666669</v>
      </c>
      <c r="AJ92" s="3">
        <v>58</v>
      </c>
      <c r="AK92" s="71">
        <f t="shared" si="72"/>
        <v>362.5</v>
      </c>
      <c r="AL92" s="3">
        <v>50</v>
      </c>
      <c r="AM92" s="71">
        <f t="shared" si="78"/>
        <v>833.33333333333337</v>
      </c>
      <c r="AN92" s="10">
        <v>25</v>
      </c>
      <c r="AO92" s="71">
        <f t="shared" si="61"/>
        <v>416.66666666666669</v>
      </c>
    </row>
    <row r="93" spans="1:41" s="55" customFormat="1" ht="33.75" customHeight="1" thickBot="1" x14ac:dyDescent="0.3">
      <c r="A93" s="12">
        <v>76</v>
      </c>
      <c r="B93" s="59" t="s">
        <v>137</v>
      </c>
      <c r="C93" s="36">
        <f t="shared" si="74"/>
        <v>17052</v>
      </c>
      <c r="D93" s="26">
        <v>233</v>
      </c>
      <c r="E93" s="13">
        <v>277</v>
      </c>
      <c r="F93" s="13">
        <v>851</v>
      </c>
      <c r="G93" s="13">
        <v>2111</v>
      </c>
      <c r="H93" s="13">
        <v>1608</v>
      </c>
      <c r="I93" s="13">
        <v>1063</v>
      </c>
      <c r="J93" s="13">
        <v>1042</v>
      </c>
      <c r="K93" s="13">
        <v>2697</v>
      </c>
      <c r="L93" s="13">
        <v>3242</v>
      </c>
      <c r="M93" s="13">
        <v>2648</v>
      </c>
      <c r="N93" s="13">
        <v>715</v>
      </c>
      <c r="O93" s="13">
        <v>565</v>
      </c>
      <c r="P93" s="36">
        <f t="shared" si="60"/>
        <v>24944</v>
      </c>
      <c r="Q93" s="45">
        <f t="shared" si="62"/>
        <v>146.28196106028619</v>
      </c>
      <c r="R93" s="74">
        <v>361</v>
      </c>
      <c r="S93" s="75">
        <f t="shared" si="79"/>
        <v>154.93562231759657</v>
      </c>
      <c r="T93" s="76">
        <v>527</v>
      </c>
      <c r="U93" s="75">
        <f t="shared" si="75"/>
        <v>190.25270758122744</v>
      </c>
      <c r="V93" s="13">
        <v>1183</v>
      </c>
      <c r="W93" s="75">
        <f t="shared" si="76"/>
        <v>139.01292596944771</v>
      </c>
      <c r="X93" s="13">
        <v>3918</v>
      </c>
      <c r="Y93" s="75">
        <f t="shared" si="66"/>
        <v>185.59924206537187</v>
      </c>
      <c r="Z93" s="13">
        <v>2101</v>
      </c>
      <c r="AA93" s="75">
        <f t="shared" si="67"/>
        <v>130.65920398009951</v>
      </c>
      <c r="AB93" s="13">
        <v>1253</v>
      </c>
      <c r="AC93" s="75">
        <f t="shared" si="68"/>
        <v>117.87394167450611</v>
      </c>
      <c r="AD93" s="13">
        <v>1291</v>
      </c>
      <c r="AE93" s="75">
        <f t="shared" si="69"/>
        <v>123.89635316698657</v>
      </c>
      <c r="AF93" s="13">
        <v>3475</v>
      </c>
      <c r="AG93" s="77">
        <f t="shared" si="77"/>
        <v>128.84686688913607</v>
      </c>
      <c r="AH93" s="13">
        <v>4468</v>
      </c>
      <c r="AI93" s="77">
        <f t="shared" si="71"/>
        <v>137.81616286243059</v>
      </c>
      <c r="AJ93" s="13">
        <v>3724</v>
      </c>
      <c r="AK93" s="92">
        <f t="shared" si="72"/>
        <v>140.63444108761328</v>
      </c>
      <c r="AL93" s="13">
        <v>1749</v>
      </c>
      <c r="AM93" s="92">
        <f t="shared" si="78"/>
        <v>309.55752212389382</v>
      </c>
      <c r="AN93" s="10">
        <v>894</v>
      </c>
      <c r="AO93" s="92">
        <f t="shared" si="61"/>
        <v>158.23008849557522</v>
      </c>
    </row>
    <row r="94" spans="1:41" s="55" customFormat="1" ht="33.75" customHeight="1" thickBot="1" x14ac:dyDescent="0.3">
      <c r="A94" s="78"/>
      <c r="B94" s="79" t="s">
        <v>219</v>
      </c>
      <c r="C94" s="52">
        <f>+E94+F94+D94+G94+H94+I94+J94+K94+L94+M94+N94</f>
        <v>5624</v>
      </c>
      <c r="D94" s="27">
        <f>SUM(D95:D195)</f>
        <v>127</v>
      </c>
      <c r="E94" s="27">
        <f t="shared" ref="E94:L94" si="80">SUM(E95:E195)</f>
        <v>168</v>
      </c>
      <c r="F94" s="27">
        <f t="shared" si="80"/>
        <v>428</v>
      </c>
      <c r="G94" s="27">
        <f t="shared" si="80"/>
        <v>837</v>
      </c>
      <c r="H94" s="27">
        <f t="shared" si="80"/>
        <v>523</v>
      </c>
      <c r="I94" s="27">
        <f t="shared" si="80"/>
        <v>368</v>
      </c>
      <c r="J94" s="27">
        <f t="shared" si="80"/>
        <v>543</v>
      </c>
      <c r="K94" s="27">
        <f t="shared" si="80"/>
        <v>516</v>
      </c>
      <c r="L94" s="27">
        <f t="shared" si="80"/>
        <v>787</v>
      </c>
      <c r="M94" s="27">
        <f>SUM(M95:M195)</f>
        <v>878</v>
      </c>
      <c r="N94" s="27">
        <f t="shared" ref="N94:O94" si="81">SUM(N95:N195)</f>
        <v>449</v>
      </c>
      <c r="O94" s="27">
        <f t="shared" si="81"/>
        <v>349</v>
      </c>
      <c r="P94" s="52">
        <f>+T94+V94+R94+X94+Z94+AB94+AD94+AF94+AH94+AJ94+AL94</f>
        <v>8695</v>
      </c>
      <c r="Q94" s="35">
        <f t="shared" si="62"/>
        <v>154.60526315789474</v>
      </c>
      <c r="R94" s="52">
        <f>SUM(R95:R195)</f>
        <v>288</v>
      </c>
      <c r="S94" s="72">
        <f t="shared" si="79"/>
        <v>226.77165354330708</v>
      </c>
      <c r="T94" s="27">
        <f>SUM(T95:T195)</f>
        <v>522</v>
      </c>
      <c r="U94" s="72">
        <f t="shared" si="75"/>
        <v>310.71428571428572</v>
      </c>
      <c r="V94" s="27">
        <f>SUM(V95:V195)</f>
        <v>489</v>
      </c>
      <c r="W94" s="72">
        <f t="shared" si="76"/>
        <v>114.25233644859813</v>
      </c>
      <c r="X94" s="27">
        <f>SUM(X95:X195)</f>
        <v>1108</v>
      </c>
      <c r="Y94" s="72">
        <f t="shared" si="66"/>
        <v>132.37753882915172</v>
      </c>
      <c r="Z94" s="27">
        <f>SUM(Z95:Z195)</f>
        <v>594</v>
      </c>
      <c r="AA94" s="72">
        <f t="shared" si="67"/>
        <v>113.57552581261949</v>
      </c>
      <c r="AB94" s="27">
        <f>SUM(AB95:AB195)</f>
        <v>788</v>
      </c>
      <c r="AC94" s="72">
        <f t="shared" si="68"/>
        <v>214.13043478260869</v>
      </c>
      <c r="AD94" s="27">
        <f>SUM(AD95:AD195)</f>
        <v>1060</v>
      </c>
      <c r="AE94" s="72">
        <f t="shared" si="69"/>
        <v>195.21178637200737</v>
      </c>
      <c r="AF94" s="27">
        <f>SUM(AF95:AF195)</f>
        <v>882</v>
      </c>
      <c r="AG94" s="73">
        <f t="shared" si="77"/>
        <v>170.93023255813952</v>
      </c>
      <c r="AH94" s="27">
        <f>SUM(AH95:AH195)</f>
        <v>1294</v>
      </c>
      <c r="AI94" s="73">
        <f t="shared" si="71"/>
        <v>164.42185514612453</v>
      </c>
      <c r="AJ94" s="27">
        <f>SUM(AJ95:AJ195)</f>
        <v>1137</v>
      </c>
      <c r="AK94" s="73">
        <f t="shared" si="72"/>
        <v>129.49886104783599</v>
      </c>
      <c r="AL94" s="27">
        <f>SUM(AL95:AL195)</f>
        <v>533</v>
      </c>
      <c r="AM94" s="73">
        <f t="shared" si="78"/>
        <v>152.72206303724928</v>
      </c>
      <c r="AN94" s="27">
        <f>SUM(AN95:AN195)</f>
        <v>518</v>
      </c>
      <c r="AO94" s="73">
        <f t="shared" si="61"/>
        <v>148.4240687679083</v>
      </c>
    </row>
    <row r="95" spans="1:41" s="55" customFormat="1" ht="33.75" customHeight="1" x14ac:dyDescent="0.25">
      <c r="A95" s="9">
        <v>77</v>
      </c>
      <c r="B95" s="57" t="s">
        <v>52</v>
      </c>
      <c r="C95" s="36">
        <f>+E95+F95+D95+G95+H95+I95+J95+K95+L95+M95+N95</f>
        <v>25</v>
      </c>
      <c r="D95" s="93">
        <v>3</v>
      </c>
      <c r="E95" s="93">
        <v>1</v>
      </c>
      <c r="F95" s="94"/>
      <c r="G95" s="10">
        <v>4</v>
      </c>
      <c r="H95" s="10"/>
      <c r="I95" s="10">
        <v>4</v>
      </c>
      <c r="J95" s="10"/>
      <c r="K95" s="10">
        <v>1</v>
      </c>
      <c r="L95" s="10">
        <v>4</v>
      </c>
      <c r="M95" s="10">
        <v>1</v>
      </c>
      <c r="N95" s="10">
        <v>7</v>
      </c>
      <c r="O95" s="10">
        <v>2</v>
      </c>
      <c r="P95" s="36">
        <f t="shared" si="60"/>
        <v>63</v>
      </c>
      <c r="Q95" s="95"/>
      <c r="R95" s="68">
        <v>10</v>
      </c>
      <c r="S95" s="69">
        <f t="shared" si="79"/>
        <v>333.33333333333337</v>
      </c>
      <c r="T95" s="96">
        <v>3</v>
      </c>
      <c r="U95" s="69">
        <f t="shared" si="75"/>
        <v>300</v>
      </c>
      <c r="V95" s="20">
        <v>3</v>
      </c>
      <c r="W95" s="69"/>
      <c r="X95" s="20">
        <v>8</v>
      </c>
      <c r="Y95" s="69">
        <f t="shared" si="66"/>
        <v>200</v>
      </c>
      <c r="Z95" s="20">
        <v>5</v>
      </c>
      <c r="AA95" s="69"/>
      <c r="AB95" s="20">
        <v>2</v>
      </c>
      <c r="AC95" s="69">
        <f t="shared" si="68"/>
        <v>50</v>
      </c>
      <c r="AD95" s="20">
        <v>2</v>
      </c>
      <c r="AE95" s="69"/>
      <c r="AF95" s="20">
        <v>7</v>
      </c>
      <c r="AG95" s="71">
        <f t="shared" si="77"/>
        <v>700</v>
      </c>
      <c r="AH95" s="10">
        <v>5</v>
      </c>
      <c r="AI95" s="71">
        <f t="shared" si="71"/>
        <v>125</v>
      </c>
      <c r="AJ95" s="10">
        <v>4</v>
      </c>
      <c r="AK95" s="71">
        <f t="shared" si="72"/>
        <v>400</v>
      </c>
      <c r="AL95" s="10">
        <v>11</v>
      </c>
      <c r="AM95" s="71">
        <f t="shared" si="78"/>
        <v>550</v>
      </c>
      <c r="AN95" s="10">
        <v>3</v>
      </c>
      <c r="AO95" s="71">
        <f t="shared" si="61"/>
        <v>150</v>
      </c>
    </row>
    <row r="96" spans="1:41" s="55" customFormat="1" ht="33.75" customHeight="1" x14ac:dyDescent="0.25">
      <c r="A96" s="47">
        <v>78</v>
      </c>
      <c r="B96" s="57" t="s">
        <v>62</v>
      </c>
      <c r="C96" s="37">
        <f>+E96+F96+D96+G96+H96+I96+J96+K96+L96+M96+N96</f>
        <v>108</v>
      </c>
      <c r="D96" s="15">
        <v>2</v>
      </c>
      <c r="E96" s="15">
        <v>6</v>
      </c>
      <c r="F96" s="15">
        <v>10</v>
      </c>
      <c r="G96" s="3">
        <v>35</v>
      </c>
      <c r="H96" s="3">
        <v>3</v>
      </c>
      <c r="I96" s="3">
        <v>2</v>
      </c>
      <c r="J96" s="3">
        <v>8</v>
      </c>
      <c r="K96" s="3">
        <v>5</v>
      </c>
      <c r="L96" s="3">
        <v>16</v>
      </c>
      <c r="M96" s="3">
        <v>13</v>
      </c>
      <c r="N96" s="3">
        <v>8</v>
      </c>
      <c r="O96" s="3">
        <v>4</v>
      </c>
      <c r="P96" s="36">
        <f t="shared" si="60"/>
        <v>120</v>
      </c>
      <c r="Q96" s="44">
        <f>P96/C96*100</f>
        <v>111.11111111111111</v>
      </c>
      <c r="R96" s="46">
        <v>2</v>
      </c>
      <c r="S96" s="6">
        <f t="shared" si="79"/>
        <v>100</v>
      </c>
      <c r="T96" s="16">
        <v>4</v>
      </c>
      <c r="U96" s="6">
        <f t="shared" si="75"/>
        <v>66.666666666666657</v>
      </c>
      <c r="V96" s="2">
        <v>11</v>
      </c>
      <c r="W96" s="6">
        <f>V96/F96*100</f>
        <v>110.00000000000001</v>
      </c>
      <c r="X96" s="2">
        <v>13</v>
      </c>
      <c r="Y96" s="6">
        <f t="shared" si="66"/>
        <v>37.142857142857146</v>
      </c>
      <c r="Z96" s="2">
        <v>7</v>
      </c>
      <c r="AA96" s="6">
        <f>Z96/H96*100</f>
        <v>233.33333333333334</v>
      </c>
      <c r="AB96" s="2">
        <v>10</v>
      </c>
      <c r="AC96" s="6">
        <f t="shared" si="68"/>
        <v>500</v>
      </c>
      <c r="AD96" s="2">
        <v>7</v>
      </c>
      <c r="AE96" s="6">
        <f>AD96/J96*100</f>
        <v>87.5</v>
      </c>
      <c r="AF96" s="2">
        <v>5</v>
      </c>
      <c r="AG96" s="58">
        <f t="shared" si="77"/>
        <v>100</v>
      </c>
      <c r="AH96" s="3">
        <v>27</v>
      </c>
      <c r="AI96" s="58">
        <f t="shared" si="71"/>
        <v>168.75</v>
      </c>
      <c r="AJ96" s="3">
        <v>16</v>
      </c>
      <c r="AK96" s="71">
        <f t="shared" si="72"/>
        <v>123.07692307692308</v>
      </c>
      <c r="AL96" s="3">
        <v>10</v>
      </c>
      <c r="AM96" s="71">
        <f t="shared" si="78"/>
        <v>250</v>
      </c>
      <c r="AN96" s="10">
        <v>8</v>
      </c>
      <c r="AO96" s="71">
        <f t="shared" si="61"/>
        <v>200</v>
      </c>
    </row>
    <row r="97" spans="1:41" s="55" customFormat="1" ht="33.75" customHeight="1" x14ac:dyDescent="0.25">
      <c r="A97" s="80">
        <v>79</v>
      </c>
      <c r="B97" s="57" t="s">
        <v>188</v>
      </c>
      <c r="C97" s="37">
        <f t="shared" ref="C97:C163" si="82">+E97+F97+D97+G97+H97+I97+J97+K97+L97+M97+N97</f>
        <v>0</v>
      </c>
      <c r="D97" s="15"/>
      <c r="E97" s="15"/>
      <c r="F97" s="15"/>
      <c r="G97" s="3"/>
      <c r="H97" s="3"/>
      <c r="I97" s="3"/>
      <c r="J97" s="3"/>
      <c r="K97" s="3"/>
      <c r="L97" s="3"/>
      <c r="M97" s="3"/>
      <c r="N97" s="3"/>
      <c r="O97" s="3"/>
      <c r="P97" s="36">
        <f t="shared" si="60"/>
        <v>2</v>
      </c>
      <c r="Q97" s="44"/>
      <c r="R97" s="46"/>
      <c r="S97" s="6"/>
      <c r="T97" s="2"/>
      <c r="U97" s="6"/>
      <c r="V97" s="2"/>
      <c r="W97" s="6"/>
      <c r="X97" s="2"/>
      <c r="Y97" s="6"/>
      <c r="Z97" s="2"/>
      <c r="AA97" s="6"/>
      <c r="AB97" s="2"/>
      <c r="AC97" s="6"/>
      <c r="AD97" s="2"/>
      <c r="AE97" s="6"/>
      <c r="AF97" s="2"/>
      <c r="AG97" s="58"/>
      <c r="AH97" s="3">
        <v>1</v>
      </c>
      <c r="AI97" s="58"/>
      <c r="AJ97" s="3">
        <v>1</v>
      </c>
      <c r="AK97" s="71"/>
      <c r="AL97" s="3"/>
      <c r="AM97" s="71"/>
      <c r="AN97" s="10">
        <v>0</v>
      </c>
      <c r="AO97" s="71"/>
    </row>
    <row r="98" spans="1:41" s="55" customFormat="1" ht="33.75" customHeight="1" x14ac:dyDescent="0.25">
      <c r="A98" s="97">
        <v>80</v>
      </c>
      <c r="B98" s="57" t="s">
        <v>63</v>
      </c>
      <c r="C98" s="37">
        <f t="shared" si="82"/>
        <v>1</v>
      </c>
      <c r="D98" s="15"/>
      <c r="E98" s="15"/>
      <c r="F98" s="15"/>
      <c r="G98" s="3">
        <v>1</v>
      </c>
      <c r="H98" s="3"/>
      <c r="I98" s="3"/>
      <c r="J98" s="3"/>
      <c r="K98" s="3"/>
      <c r="L98" s="3"/>
      <c r="M98" s="3"/>
      <c r="N98" s="3"/>
      <c r="O98" s="3">
        <v>0</v>
      </c>
      <c r="P98" s="36">
        <f t="shared" si="60"/>
        <v>8</v>
      </c>
      <c r="Q98" s="44"/>
      <c r="R98" s="46"/>
      <c r="S98" s="6"/>
      <c r="T98" s="2"/>
      <c r="U98" s="6"/>
      <c r="V98" s="2"/>
      <c r="W98" s="6"/>
      <c r="X98" s="2"/>
      <c r="Y98" s="6">
        <f>X98/G98*100</f>
        <v>0</v>
      </c>
      <c r="Z98" s="2"/>
      <c r="AA98" s="6"/>
      <c r="AB98" s="2"/>
      <c r="AC98" s="6"/>
      <c r="AD98" s="2">
        <v>7</v>
      </c>
      <c r="AE98" s="6"/>
      <c r="AF98" s="2"/>
      <c r="AG98" s="58"/>
      <c r="AH98" s="3">
        <v>1</v>
      </c>
      <c r="AI98" s="58"/>
      <c r="AJ98" s="3"/>
      <c r="AK98" s="71"/>
      <c r="AL98" s="3"/>
      <c r="AM98" s="71"/>
      <c r="AN98" s="10">
        <v>0</v>
      </c>
      <c r="AO98" s="71"/>
    </row>
    <row r="99" spans="1:41" s="55" customFormat="1" ht="33.75" customHeight="1" x14ac:dyDescent="0.25">
      <c r="A99" s="97">
        <v>81</v>
      </c>
      <c r="B99" s="57" t="s">
        <v>101</v>
      </c>
      <c r="C99" s="37">
        <f t="shared" si="82"/>
        <v>5</v>
      </c>
      <c r="D99" s="15"/>
      <c r="E99" s="15"/>
      <c r="F99" s="15"/>
      <c r="G99" s="3"/>
      <c r="H99" s="3"/>
      <c r="I99" s="3">
        <v>1</v>
      </c>
      <c r="J99" s="3">
        <v>2</v>
      </c>
      <c r="K99" s="3"/>
      <c r="L99" s="3">
        <v>1</v>
      </c>
      <c r="M99" s="3">
        <v>1</v>
      </c>
      <c r="N99" s="3"/>
      <c r="O99" s="3">
        <v>0</v>
      </c>
      <c r="P99" s="36">
        <f t="shared" si="60"/>
        <v>2</v>
      </c>
      <c r="Q99" s="44"/>
      <c r="R99" s="46">
        <v>1</v>
      </c>
      <c r="S99" s="6"/>
      <c r="T99" s="2"/>
      <c r="U99" s="6"/>
      <c r="V99" s="2"/>
      <c r="W99" s="6"/>
      <c r="X99" s="2"/>
      <c r="Y99" s="6"/>
      <c r="Z99" s="2"/>
      <c r="AA99" s="6"/>
      <c r="AB99" s="2"/>
      <c r="AC99" s="6"/>
      <c r="AD99" s="2">
        <v>1</v>
      </c>
      <c r="AE99" s="6">
        <f>AD99/J99*100</f>
        <v>50</v>
      </c>
      <c r="AF99" s="2"/>
      <c r="AG99" s="58"/>
      <c r="AH99" s="3"/>
      <c r="AI99" s="58">
        <f>AH99/L99*100</f>
        <v>0</v>
      </c>
      <c r="AJ99" s="3"/>
      <c r="AK99" s="71"/>
      <c r="AL99" s="3"/>
      <c r="AM99" s="71"/>
      <c r="AN99" s="10">
        <v>0</v>
      </c>
      <c r="AO99" s="71"/>
    </row>
    <row r="100" spans="1:41" s="55" customFormat="1" ht="33.75" customHeight="1" x14ac:dyDescent="0.25">
      <c r="A100" s="97">
        <v>82</v>
      </c>
      <c r="B100" s="57" t="s">
        <v>102</v>
      </c>
      <c r="C100" s="37">
        <f t="shared" si="82"/>
        <v>1</v>
      </c>
      <c r="D100" s="15"/>
      <c r="E100" s="15"/>
      <c r="F100" s="15"/>
      <c r="G100" s="3"/>
      <c r="H100" s="3">
        <v>1</v>
      </c>
      <c r="I100" s="3"/>
      <c r="J100" s="3"/>
      <c r="K100" s="3"/>
      <c r="L100" s="3"/>
      <c r="M100" s="3"/>
      <c r="N100" s="3"/>
      <c r="O100" s="3">
        <v>0</v>
      </c>
      <c r="P100" s="36">
        <f t="shared" si="60"/>
        <v>0</v>
      </c>
      <c r="Q100" s="44"/>
      <c r="R100" s="46"/>
      <c r="S100" s="6"/>
      <c r="T100" s="2"/>
      <c r="U100" s="6"/>
      <c r="V100" s="2"/>
      <c r="W100" s="6"/>
      <c r="X100" s="2"/>
      <c r="Y100" s="6"/>
      <c r="Z100" s="2"/>
      <c r="AA100" s="6"/>
      <c r="AB100" s="2"/>
      <c r="AC100" s="6"/>
      <c r="AD100" s="2"/>
      <c r="AE100" s="6"/>
      <c r="AF100" s="2"/>
      <c r="AG100" s="58"/>
      <c r="AH100" s="3"/>
      <c r="AI100" s="58"/>
      <c r="AJ100" s="3"/>
      <c r="AK100" s="71"/>
      <c r="AL100" s="3"/>
      <c r="AM100" s="71"/>
      <c r="AN100" s="10">
        <v>0</v>
      </c>
      <c r="AO100" s="71"/>
    </row>
    <row r="101" spans="1:41" s="55" customFormat="1" ht="33.75" customHeight="1" x14ac:dyDescent="0.25">
      <c r="A101" s="97">
        <v>83</v>
      </c>
      <c r="B101" s="57" t="s">
        <v>191</v>
      </c>
      <c r="C101" s="37"/>
      <c r="D101" s="15"/>
      <c r="E101" s="15"/>
      <c r="F101" s="15"/>
      <c r="G101" s="3"/>
      <c r="H101" s="3"/>
      <c r="I101" s="3"/>
      <c r="J101" s="3"/>
      <c r="K101" s="3"/>
      <c r="L101" s="3"/>
      <c r="M101" s="3"/>
      <c r="N101" s="3"/>
      <c r="O101" s="3"/>
      <c r="P101" s="36">
        <f t="shared" si="60"/>
        <v>2</v>
      </c>
      <c r="Q101" s="44"/>
      <c r="R101" s="46"/>
      <c r="S101" s="6"/>
      <c r="T101" s="2"/>
      <c r="U101" s="6"/>
      <c r="V101" s="2"/>
      <c r="W101" s="6"/>
      <c r="X101" s="2"/>
      <c r="Y101" s="6"/>
      <c r="Z101" s="2"/>
      <c r="AA101" s="6"/>
      <c r="AB101" s="2"/>
      <c r="AC101" s="6"/>
      <c r="AD101" s="2"/>
      <c r="AE101" s="6"/>
      <c r="AF101" s="2"/>
      <c r="AG101" s="58"/>
      <c r="AH101" s="3"/>
      <c r="AI101" s="58"/>
      <c r="AJ101" s="3"/>
      <c r="AK101" s="71"/>
      <c r="AL101" s="3">
        <v>1</v>
      </c>
      <c r="AM101" s="71"/>
      <c r="AN101" s="10">
        <v>1</v>
      </c>
      <c r="AO101" s="71"/>
    </row>
    <row r="102" spans="1:41" s="55" customFormat="1" ht="33.75" customHeight="1" x14ac:dyDescent="0.25">
      <c r="A102" s="97">
        <v>84</v>
      </c>
      <c r="B102" s="57" t="s">
        <v>33</v>
      </c>
      <c r="C102" s="37">
        <f t="shared" si="82"/>
        <v>61</v>
      </c>
      <c r="D102" s="15">
        <v>1</v>
      </c>
      <c r="E102" s="15">
        <v>3</v>
      </c>
      <c r="F102" s="15">
        <v>6</v>
      </c>
      <c r="G102" s="3">
        <v>6</v>
      </c>
      <c r="H102" s="3">
        <v>1</v>
      </c>
      <c r="I102" s="3">
        <v>5</v>
      </c>
      <c r="J102" s="3">
        <v>12</v>
      </c>
      <c r="K102" s="3">
        <v>7</v>
      </c>
      <c r="L102" s="3">
        <v>14</v>
      </c>
      <c r="M102" s="3">
        <v>2</v>
      </c>
      <c r="N102" s="3">
        <v>4</v>
      </c>
      <c r="O102" s="3">
        <v>1</v>
      </c>
      <c r="P102" s="36">
        <f t="shared" si="60"/>
        <v>111</v>
      </c>
      <c r="Q102" s="44">
        <f>P102/C102*100</f>
        <v>181.96721311475409</v>
      </c>
      <c r="R102" s="46"/>
      <c r="S102" s="6">
        <f>R102/D102*100</f>
        <v>0</v>
      </c>
      <c r="T102" s="2"/>
      <c r="U102" s="6">
        <f>T102/E102*100</f>
        <v>0</v>
      </c>
      <c r="V102" s="2">
        <v>6</v>
      </c>
      <c r="W102" s="6">
        <f>V102/F102*100</f>
        <v>100</v>
      </c>
      <c r="X102" s="2">
        <v>20</v>
      </c>
      <c r="Y102" s="6">
        <f>X102/G102*100</f>
        <v>333.33333333333337</v>
      </c>
      <c r="Z102" s="2">
        <v>2</v>
      </c>
      <c r="AA102" s="6">
        <f>Z102/H102*100</f>
        <v>200</v>
      </c>
      <c r="AB102" s="2">
        <v>15</v>
      </c>
      <c r="AC102" s="6">
        <f>AB102/I102*100</f>
        <v>300</v>
      </c>
      <c r="AD102" s="2">
        <v>15</v>
      </c>
      <c r="AE102" s="6">
        <f>AD102/J102*100</f>
        <v>125</v>
      </c>
      <c r="AF102" s="2">
        <v>2</v>
      </c>
      <c r="AG102" s="58">
        <f>AF102/K102*100</f>
        <v>28.571428571428569</v>
      </c>
      <c r="AH102" s="3">
        <v>33</v>
      </c>
      <c r="AI102" s="58">
        <f>AH102/L102*100</f>
        <v>235.71428571428572</v>
      </c>
      <c r="AJ102" s="3">
        <v>5</v>
      </c>
      <c r="AK102" s="71">
        <f>AJ102/M102*100</f>
        <v>250</v>
      </c>
      <c r="AL102" s="3">
        <v>8</v>
      </c>
      <c r="AM102" s="71">
        <f>AL102/O102*100</f>
        <v>800</v>
      </c>
      <c r="AN102" s="10">
        <v>5</v>
      </c>
      <c r="AO102" s="71">
        <f t="shared" si="61"/>
        <v>500</v>
      </c>
    </row>
    <row r="103" spans="1:41" s="55" customFormat="1" ht="33.75" customHeight="1" x14ac:dyDescent="0.25">
      <c r="A103" s="97">
        <v>85</v>
      </c>
      <c r="B103" s="57" t="s">
        <v>64</v>
      </c>
      <c r="C103" s="37">
        <f t="shared" si="82"/>
        <v>1</v>
      </c>
      <c r="D103" s="15"/>
      <c r="E103" s="15"/>
      <c r="F103" s="15"/>
      <c r="G103" s="3">
        <v>1</v>
      </c>
      <c r="H103" s="3"/>
      <c r="I103" s="3"/>
      <c r="J103" s="3"/>
      <c r="K103" s="3"/>
      <c r="L103" s="3"/>
      <c r="M103" s="3"/>
      <c r="N103" s="3"/>
      <c r="O103" s="3">
        <v>0</v>
      </c>
      <c r="P103" s="36">
        <f t="shared" si="60"/>
        <v>2</v>
      </c>
      <c r="Q103" s="44">
        <f>P103/C103*100</f>
        <v>200</v>
      </c>
      <c r="R103" s="46"/>
      <c r="S103" s="6"/>
      <c r="T103" s="2"/>
      <c r="U103" s="6"/>
      <c r="V103" s="2"/>
      <c r="W103" s="6"/>
      <c r="X103" s="2"/>
      <c r="Y103" s="6"/>
      <c r="Z103" s="2"/>
      <c r="AA103" s="6"/>
      <c r="AB103" s="2"/>
      <c r="AC103" s="6"/>
      <c r="AD103" s="2"/>
      <c r="AE103" s="6"/>
      <c r="AF103" s="2"/>
      <c r="AG103" s="58"/>
      <c r="AH103" s="3"/>
      <c r="AI103" s="58"/>
      <c r="AJ103" s="3">
        <v>2</v>
      </c>
      <c r="AK103" s="71"/>
      <c r="AL103" s="3"/>
      <c r="AM103" s="71"/>
      <c r="AN103" s="10">
        <v>0</v>
      </c>
      <c r="AO103" s="71"/>
    </row>
    <row r="104" spans="1:41" s="55" customFormat="1" ht="33.75" customHeight="1" x14ac:dyDescent="0.25">
      <c r="A104" s="97">
        <v>86</v>
      </c>
      <c r="B104" s="57" t="s">
        <v>103</v>
      </c>
      <c r="C104" s="37">
        <f t="shared" si="82"/>
        <v>0</v>
      </c>
      <c r="D104" s="15"/>
      <c r="E104" s="15"/>
      <c r="F104" s="15"/>
      <c r="G104" s="3"/>
      <c r="H104" s="3"/>
      <c r="I104" s="3"/>
      <c r="J104" s="3"/>
      <c r="K104" s="3"/>
      <c r="L104" s="3"/>
      <c r="M104" s="3"/>
      <c r="N104" s="3"/>
      <c r="O104" s="3">
        <v>0</v>
      </c>
      <c r="P104" s="36">
        <f t="shared" si="60"/>
        <v>1</v>
      </c>
      <c r="Q104" s="44"/>
      <c r="R104" s="46"/>
      <c r="S104" s="6"/>
      <c r="T104" s="2"/>
      <c r="U104" s="6"/>
      <c r="V104" s="2"/>
      <c r="W104" s="6"/>
      <c r="X104" s="2">
        <v>1</v>
      </c>
      <c r="Y104" s="6"/>
      <c r="Z104" s="2"/>
      <c r="AA104" s="6"/>
      <c r="AB104" s="2"/>
      <c r="AC104" s="6"/>
      <c r="AD104" s="2"/>
      <c r="AE104" s="6"/>
      <c r="AF104" s="2"/>
      <c r="AG104" s="58"/>
      <c r="AH104" s="3"/>
      <c r="AI104" s="58"/>
      <c r="AJ104" s="3"/>
      <c r="AK104" s="71"/>
      <c r="AL104" s="3"/>
      <c r="AM104" s="71"/>
      <c r="AN104" s="10">
        <v>0</v>
      </c>
      <c r="AO104" s="71"/>
    </row>
    <row r="105" spans="1:41" s="55" customFormat="1" ht="33.75" customHeight="1" x14ac:dyDescent="0.25">
      <c r="A105" s="97">
        <v>87</v>
      </c>
      <c r="B105" s="57" t="s">
        <v>104</v>
      </c>
      <c r="C105" s="37">
        <f t="shared" si="82"/>
        <v>18</v>
      </c>
      <c r="D105" s="15">
        <v>1</v>
      </c>
      <c r="E105" s="15">
        <v>1</v>
      </c>
      <c r="F105" s="15">
        <v>3</v>
      </c>
      <c r="G105" s="3">
        <v>0</v>
      </c>
      <c r="H105" s="3">
        <v>1</v>
      </c>
      <c r="I105" s="3"/>
      <c r="J105" s="3">
        <v>5</v>
      </c>
      <c r="K105" s="3">
        <v>3</v>
      </c>
      <c r="L105" s="3">
        <v>2</v>
      </c>
      <c r="M105" s="3">
        <v>2</v>
      </c>
      <c r="N105" s="3"/>
      <c r="O105" s="3">
        <v>0</v>
      </c>
      <c r="P105" s="36">
        <f t="shared" si="60"/>
        <v>17</v>
      </c>
      <c r="Q105" s="44">
        <f>P105/C105*100</f>
        <v>94.444444444444443</v>
      </c>
      <c r="R105" s="46"/>
      <c r="S105" s="6">
        <f>R105/D105*100</f>
        <v>0</v>
      </c>
      <c r="T105" s="2"/>
      <c r="U105" s="6">
        <f>T105/E105*100</f>
        <v>0</v>
      </c>
      <c r="V105" s="2"/>
      <c r="W105" s="6">
        <f>V105/F105*100</f>
        <v>0</v>
      </c>
      <c r="X105" s="2">
        <v>3</v>
      </c>
      <c r="Y105" s="6"/>
      <c r="Z105" s="2"/>
      <c r="AA105" s="6"/>
      <c r="AB105" s="2">
        <v>1</v>
      </c>
      <c r="AC105" s="6"/>
      <c r="AD105" s="2">
        <v>1</v>
      </c>
      <c r="AE105" s="6">
        <f>AD105/J105*100</f>
        <v>20</v>
      </c>
      <c r="AF105" s="2">
        <v>6</v>
      </c>
      <c r="AG105" s="58">
        <f>AF105/K105*100</f>
        <v>200</v>
      </c>
      <c r="AH105" s="3"/>
      <c r="AI105" s="58">
        <f>AH105/L105*100</f>
        <v>0</v>
      </c>
      <c r="AJ105" s="3">
        <v>1</v>
      </c>
      <c r="AK105" s="71">
        <f>AJ105/M105*100</f>
        <v>50</v>
      </c>
      <c r="AL105" s="3">
        <v>2</v>
      </c>
      <c r="AM105" s="71"/>
      <c r="AN105" s="10">
        <v>3</v>
      </c>
      <c r="AO105" s="71"/>
    </row>
    <row r="106" spans="1:41" s="55" customFormat="1" ht="33.75" customHeight="1" x14ac:dyDescent="0.25">
      <c r="A106" s="97">
        <v>88</v>
      </c>
      <c r="B106" s="57" t="s">
        <v>152</v>
      </c>
      <c r="C106" s="37">
        <f t="shared" si="82"/>
        <v>0</v>
      </c>
      <c r="D106" s="15"/>
      <c r="E106" s="15"/>
      <c r="F106" s="15"/>
      <c r="G106" s="3"/>
      <c r="H106" s="3"/>
      <c r="I106" s="3"/>
      <c r="J106" s="3"/>
      <c r="K106" s="3"/>
      <c r="L106" s="3"/>
      <c r="M106" s="3"/>
      <c r="N106" s="3"/>
      <c r="O106" s="3"/>
      <c r="P106" s="36">
        <f t="shared" si="60"/>
        <v>7</v>
      </c>
      <c r="Q106" s="44"/>
      <c r="R106" s="46"/>
      <c r="S106" s="6"/>
      <c r="T106" s="2"/>
      <c r="U106" s="6"/>
      <c r="V106" s="2">
        <v>1</v>
      </c>
      <c r="W106" s="6"/>
      <c r="X106" s="2">
        <v>2</v>
      </c>
      <c r="Y106" s="6"/>
      <c r="Z106" s="2"/>
      <c r="AA106" s="6"/>
      <c r="AB106" s="2">
        <v>4</v>
      </c>
      <c r="AC106" s="6"/>
      <c r="AD106" s="2"/>
      <c r="AE106" s="6"/>
      <c r="AF106" s="2"/>
      <c r="AG106" s="58"/>
      <c r="AH106" s="3"/>
      <c r="AI106" s="58"/>
      <c r="AJ106" s="3"/>
      <c r="AK106" s="71"/>
      <c r="AL106" s="3"/>
      <c r="AM106" s="71"/>
      <c r="AN106" s="10">
        <v>0</v>
      </c>
      <c r="AO106" s="71"/>
    </row>
    <row r="107" spans="1:41" s="55" customFormat="1" ht="33.75" customHeight="1" x14ac:dyDescent="0.25">
      <c r="A107" s="97">
        <v>89</v>
      </c>
      <c r="B107" s="57" t="s">
        <v>38</v>
      </c>
      <c r="C107" s="37">
        <f t="shared" si="82"/>
        <v>11</v>
      </c>
      <c r="D107" s="15"/>
      <c r="E107" s="15"/>
      <c r="F107" s="15"/>
      <c r="G107" s="3">
        <v>3</v>
      </c>
      <c r="H107" s="3"/>
      <c r="I107" s="3"/>
      <c r="J107" s="3"/>
      <c r="K107" s="3"/>
      <c r="L107" s="3"/>
      <c r="M107" s="3">
        <v>8</v>
      </c>
      <c r="N107" s="3"/>
      <c r="O107" s="3">
        <v>2</v>
      </c>
      <c r="P107" s="36">
        <f t="shared" si="60"/>
        <v>51</v>
      </c>
      <c r="Q107" s="44">
        <f>P107/C107*100</f>
        <v>463.63636363636368</v>
      </c>
      <c r="R107" s="46"/>
      <c r="S107" s="6"/>
      <c r="T107" s="2"/>
      <c r="U107" s="6"/>
      <c r="V107" s="2"/>
      <c r="W107" s="6"/>
      <c r="X107" s="2">
        <v>31</v>
      </c>
      <c r="Y107" s="6">
        <f>X107/G107*100</f>
        <v>1033.3333333333335</v>
      </c>
      <c r="Z107" s="2"/>
      <c r="AA107" s="6"/>
      <c r="AB107" s="2"/>
      <c r="AC107" s="6"/>
      <c r="AD107" s="2"/>
      <c r="AE107" s="6"/>
      <c r="AF107" s="2">
        <v>1</v>
      </c>
      <c r="AG107" s="58"/>
      <c r="AH107" s="3">
        <v>5</v>
      </c>
      <c r="AI107" s="58"/>
      <c r="AJ107" s="3">
        <v>6</v>
      </c>
      <c r="AK107" s="71">
        <f>AJ107/M107*100</f>
        <v>75</v>
      </c>
      <c r="AL107" s="3">
        <v>1</v>
      </c>
      <c r="AM107" s="71">
        <f>AL107/O107*100</f>
        <v>50</v>
      </c>
      <c r="AN107" s="10">
        <v>7</v>
      </c>
      <c r="AO107" s="71">
        <f t="shared" si="61"/>
        <v>350</v>
      </c>
    </row>
    <row r="108" spans="1:41" s="55" customFormat="1" ht="33.75" customHeight="1" x14ac:dyDescent="0.25">
      <c r="A108" s="97">
        <v>90</v>
      </c>
      <c r="B108" s="57" t="s">
        <v>65</v>
      </c>
      <c r="C108" s="37">
        <f t="shared" si="82"/>
        <v>0</v>
      </c>
      <c r="D108" s="15"/>
      <c r="E108" s="15"/>
      <c r="F108" s="15"/>
      <c r="G108" s="3"/>
      <c r="H108" s="3"/>
      <c r="I108" s="3"/>
      <c r="J108" s="3"/>
      <c r="K108" s="3"/>
      <c r="L108" s="3"/>
      <c r="M108" s="3"/>
      <c r="N108" s="3"/>
      <c r="O108" s="3">
        <v>0</v>
      </c>
      <c r="P108" s="36">
        <f t="shared" si="60"/>
        <v>4</v>
      </c>
      <c r="Q108" s="44"/>
      <c r="R108" s="46"/>
      <c r="S108" s="6"/>
      <c r="T108" s="2"/>
      <c r="U108" s="6"/>
      <c r="V108" s="2"/>
      <c r="W108" s="6"/>
      <c r="X108" s="2">
        <v>1</v>
      </c>
      <c r="Y108" s="6"/>
      <c r="Z108" s="2"/>
      <c r="AA108" s="6"/>
      <c r="AB108" s="2"/>
      <c r="AC108" s="6"/>
      <c r="AD108" s="2"/>
      <c r="AE108" s="6"/>
      <c r="AF108" s="2"/>
      <c r="AG108" s="58"/>
      <c r="AH108" s="3"/>
      <c r="AI108" s="58"/>
      <c r="AJ108" s="3">
        <v>2</v>
      </c>
      <c r="AK108" s="71"/>
      <c r="AL108" s="3"/>
      <c r="AM108" s="71"/>
      <c r="AN108" s="10">
        <v>1</v>
      </c>
      <c r="AO108" s="71"/>
    </row>
    <row r="109" spans="1:41" s="55" customFormat="1" ht="33.75" customHeight="1" x14ac:dyDescent="0.25">
      <c r="A109" s="97">
        <v>91</v>
      </c>
      <c r="B109" s="57" t="s">
        <v>185</v>
      </c>
      <c r="C109" s="37">
        <f t="shared" si="82"/>
        <v>0</v>
      </c>
      <c r="D109" s="15"/>
      <c r="E109" s="15"/>
      <c r="F109" s="15"/>
      <c r="G109" s="3"/>
      <c r="H109" s="3"/>
      <c r="I109" s="3"/>
      <c r="J109" s="3"/>
      <c r="K109" s="3"/>
      <c r="L109" s="3"/>
      <c r="M109" s="3"/>
      <c r="N109" s="3"/>
      <c r="O109" s="3">
        <v>0</v>
      </c>
      <c r="P109" s="36">
        <f t="shared" si="60"/>
        <v>8</v>
      </c>
      <c r="Q109" s="44"/>
      <c r="R109" s="46"/>
      <c r="S109" s="6"/>
      <c r="T109" s="2"/>
      <c r="U109" s="6"/>
      <c r="V109" s="2"/>
      <c r="W109" s="6"/>
      <c r="X109" s="2">
        <v>1</v>
      </c>
      <c r="Y109" s="6"/>
      <c r="Z109" s="2"/>
      <c r="AA109" s="6"/>
      <c r="AB109" s="2"/>
      <c r="AC109" s="6"/>
      <c r="AD109" s="2"/>
      <c r="AE109" s="6"/>
      <c r="AF109" s="2">
        <v>1</v>
      </c>
      <c r="AG109" s="58"/>
      <c r="AH109" s="3">
        <v>6</v>
      </c>
      <c r="AI109" s="58"/>
      <c r="AJ109" s="3"/>
      <c r="AK109" s="71"/>
      <c r="AL109" s="3"/>
      <c r="AM109" s="71"/>
      <c r="AN109" s="147"/>
      <c r="AO109" s="71"/>
    </row>
    <row r="110" spans="1:41" s="55" customFormat="1" ht="33.75" customHeight="1" x14ac:dyDescent="0.25">
      <c r="A110" s="97">
        <v>92</v>
      </c>
      <c r="B110" s="57" t="s">
        <v>122</v>
      </c>
      <c r="C110" s="37">
        <f t="shared" si="82"/>
        <v>1</v>
      </c>
      <c r="D110" s="15"/>
      <c r="E110" s="15"/>
      <c r="F110" s="15"/>
      <c r="G110" s="3"/>
      <c r="H110" s="3"/>
      <c r="I110" s="3"/>
      <c r="J110" s="3"/>
      <c r="K110" s="3"/>
      <c r="L110" s="3">
        <v>1</v>
      </c>
      <c r="M110" s="3"/>
      <c r="N110" s="3"/>
      <c r="O110" s="3">
        <v>0</v>
      </c>
      <c r="P110" s="36">
        <f t="shared" si="60"/>
        <v>3</v>
      </c>
      <c r="Q110" s="44"/>
      <c r="R110" s="46"/>
      <c r="S110" s="6"/>
      <c r="T110" s="2"/>
      <c r="U110" s="6"/>
      <c r="V110" s="2"/>
      <c r="W110" s="6"/>
      <c r="X110" s="2"/>
      <c r="Y110" s="6"/>
      <c r="Z110" s="2"/>
      <c r="AA110" s="6"/>
      <c r="AB110" s="2"/>
      <c r="AC110" s="6"/>
      <c r="AD110" s="2"/>
      <c r="AE110" s="6"/>
      <c r="AF110" s="2"/>
      <c r="AG110" s="58"/>
      <c r="AH110" s="3">
        <v>1</v>
      </c>
      <c r="AI110" s="58">
        <f>AH110/L110*100</f>
        <v>100</v>
      </c>
      <c r="AJ110" s="3">
        <v>2</v>
      </c>
      <c r="AK110" s="71"/>
      <c r="AL110" s="3"/>
      <c r="AM110" s="71"/>
      <c r="AN110" s="10">
        <v>0</v>
      </c>
      <c r="AO110" s="71"/>
    </row>
    <row r="111" spans="1:41" s="55" customFormat="1" ht="33.75" customHeight="1" x14ac:dyDescent="0.25">
      <c r="A111" s="97">
        <v>93</v>
      </c>
      <c r="B111" s="57" t="s">
        <v>105</v>
      </c>
      <c r="C111" s="37">
        <f t="shared" si="82"/>
        <v>58</v>
      </c>
      <c r="D111" s="15">
        <v>1</v>
      </c>
      <c r="E111" s="15">
        <v>3</v>
      </c>
      <c r="F111" s="15">
        <v>1</v>
      </c>
      <c r="G111" s="3">
        <v>17</v>
      </c>
      <c r="H111" s="3">
        <v>3</v>
      </c>
      <c r="I111" s="3">
        <v>2</v>
      </c>
      <c r="J111" s="3">
        <v>3</v>
      </c>
      <c r="K111" s="3">
        <v>1</v>
      </c>
      <c r="L111" s="3">
        <v>11</v>
      </c>
      <c r="M111" s="3">
        <v>6</v>
      </c>
      <c r="N111" s="3">
        <v>10</v>
      </c>
      <c r="O111" s="3">
        <v>3</v>
      </c>
      <c r="P111" s="36">
        <f t="shared" si="60"/>
        <v>34</v>
      </c>
      <c r="Q111" s="44">
        <f>P111/C111*100</f>
        <v>58.620689655172406</v>
      </c>
      <c r="R111" s="46">
        <v>1</v>
      </c>
      <c r="S111" s="6">
        <f>R111/D111*100</f>
        <v>100</v>
      </c>
      <c r="T111" s="2"/>
      <c r="U111" s="6">
        <f>T111/E111*100</f>
        <v>0</v>
      </c>
      <c r="V111" s="2">
        <v>1</v>
      </c>
      <c r="W111" s="6">
        <f>V111/F111*100</f>
        <v>100</v>
      </c>
      <c r="X111" s="2">
        <v>5</v>
      </c>
      <c r="Y111" s="6">
        <f>X111/G111*100</f>
        <v>29.411764705882355</v>
      </c>
      <c r="Z111" s="2">
        <v>5</v>
      </c>
      <c r="AA111" s="6">
        <f>Z111/H111*100</f>
        <v>166.66666666666669</v>
      </c>
      <c r="AB111" s="2"/>
      <c r="AC111" s="6"/>
      <c r="AD111" s="2">
        <v>6</v>
      </c>
      <c r="AE111" s="6">
        <f>AD111/J111*100</f>
        <v>200</v>
      </c>
      <c r="AF111" s="2">
        <v>2</v>
      </c>
      <c r="AG111" s="58">
        <f>AF111/K111*100</f>
        <v>200</v>
      </c>
      <c r="AH111" s="3">
        <v>9</v>
      </c>
      <c r="AI111" s="58">
        <f>AH111/L111*100</f>
        <v>81.818181818181827</v>
      </c>
      <c r="AJ111" s="3">
        <v>4</v>
      </c>
      <c r="AK111" s="71">
        <f>AJ111/M111*100</f>
        <v>66.666666666666657</v>
      </c>
      <c r="AL111" s="3">
        <v>1</v>
      </c>
      <c r="AM111" s="71">
        <f>AL111/O111*100</f>
        <v>33.333333333333329</v>
      </c>
      <c r="AN111" s="10">
        <v>0</v>
      </c>
      <c r="AO111" s="71"/>
    </row>
    <row r="112" spans="1:41" s="55" customFormat="1" ht="33.75" customHeight="1" x14ac:dyDescent="0.25">
      <c r="A112" s="97">
        <v>94</v>
      </c>
      <c r="B112" s="57" t="s">
        <v>106</v>
      </c>
      <c r="C112" s="37">
        <f t="shared" si="82"/>
        <v>1</v>
      </c>
      <c r="D112" s="15"/>
      <c r="E112" s="15"/>
      <c r="F112" s="15"/>
      <c r="G112" s="3"/>
      <c r="H112" s="3"/>
      <c r="I112" s="3"/>
      <c r="J112" s="3"/>
      <c r="K112" s="3"/>
      <c r="L112" s="3"/>
      <c r="M112" s="3">
        <v>1</v>
      </c>
      <c r="N112" s="3"/>
      <c r="O112" s="3">
        <v>0</v>
      </c>
      <c r="P112" s="36">
        <f t="shared" si="60"/>
        <v>0</v>
      </c>
      <c r="Q112" s="44"/>
      <c r="R112" s="46"/>
      <c r="S112" s="6"/>
      <c r="T112" s="2"/>
      <c r="U112" s="6"/>
      <c r="V112" s="2"/>
      <c r="W112" s="6"/>
      <c r="X112" s="2"/>
      <c r="Y112" s="6"/>
      <c r="Z112" s="2"/>
      <c r="AA112" s="6"/>
      <c r="AB112" s="2"/>
      <c r="AC112" s="6"/>
      <c r="AD112" s="2"/>
      <c r="AE112" s="6"/>
      <c r="AF112" s="2"/>
      <c r="AG112" s="58"/>
      <c r="AH112" s="3"/>
      <c r="AI112" s="58"/>
      <c r="AJ112" s="3"/>
      <c r="AK112" s="71"/>
      <c r="AL112" s="3"/>
      <c r="AM112" s="71"/>
      <c r="AN112" s="10">
        <v>0</v>
      </c>
      <c r="AO112" s="71"/>
    </row>
    <row r="113" spans="1:41" s="55" customFormat="1" ht="33.75" customHeight="1" x14ac:dyDescent="0.25">
      <c r="A113" s="97">
        <v>95</v>
      </c>
      <c r="B113" s="57" t="s">
        <v>189</v>
      </c>
      <c r="C113" s="37">
        <f t="shared" si="82"/>
        <v>0</v>
      </c>
      <c r="D113" s="15"/>
      <c r="E113" s="15"/>
      <c r="F113" s="15"/>
      <c r="G113" s="3"/>
      <c r="H113" s="3"/>
      <c r="I113" s="3"/>
      <c r="J113" s="3"/>
      <c r="K113" s="3"/>
      <c r="L113" s="3"/>
      <c r="M113" s="3"/>
      <c r="N113" s="3"/>
      <c r="O113" s="3"/>
      <c r="P113" s="36">
        <f t="shared" si="60"/>
        <v>2</v>
      </c>
      <c r="Q113" s="44"/>
      <c r="R113" s="46"/>
      <c r="S113" s="6"/>
      <c r="T113" s="2"/>
      <c r="U113" s="6"/>
      <c r="V113" s="2"/>
      <c r="W113" s="6"/>
      <c r="X113" s="2"/>
      <c r="Y113" s="6"/>
      <c r="Z113" s="2"/>
      <c r="AA113" s="6"/>
      <c r="AB113" s="2"/>
      <c r="AC113" s="6"/>
      <c r="AD113" s="2"/>
      <c r="AE113" s="6"/>
      <c r="AF113" s="2"/>
      <c r="AG113" s="58"/>
      <c r="AH113" s="3">
        <v>1</v>
      </c>
      <c r="AI113" s="58"/>
      <c r="AJ113" s="3">
        <v>1</v>
      </c>
      <c r="AK113" s="71"/>
      <c r="AL113" s="3"/>
      <c r="AM113" s="71"/>
      <c r="AN113" s="10">
        <v>0</v>
      </c>
      <c r="AO113" s="71"/>
    </row>
    <row r="114" spans="1:41" s="55" customFormat="1" ht="33.75" customHeight="1" x14ac:dyDescent="0.25">
      <c r="A114" s="97">
        <v>96</v>
      </c>
      <c r="B114" s="57" t="s">
        <v>107</v>
      </c>
      <c r="C114" s="37">
        <f t="shared" si="82"/>
        <v>1</v>
      </c>
      <c r="D114" s="15"/>
      <c r="E114" s="15"/>
      <c r="F114" s="15"/>
      <c r="G114" s="3">
        <v>1</v>
      </c>
      <c r="H114" s="3"/>
      <c r="I114" s="3"/>
      <c r="J114" s="3"/>
      <c r="K114" s="3"/>
      <c r="L114" s="3"/>
      <c r="M114" s="3"/>
      <c r="N114" s="3"/>
      <c r="O114" s="3">
        <v>0</v>
      </c>
      <c r="P114" s="36">
        <f t="shared" si="60"/>
        <v>4</v>
      </c>
      <c r="Q114" s="44">
        <f>P114/C114*100</f>
        <v>400</v>
      </c>
      <c r="R114" s="46"/>
      <c r="S114" s="6"/>
      <c r="T114" s="2"/>
      <c r="U114" s="6"/>
      <c r="V114" s="2"/>
      <c r="W114" s="6"/>
      <c r="X114" s="2">
        <v>1</v>
      </c>
      <c r="Y114" s="6">
        <f>X114/G114*100</f>
        <v>100</v>
      </c>
      <c r="Z114" s="2"/>
      <c r="AA114" s="6"/>
      <c r="AB114" s="2"/>
      <c r="AC114" s="6"/>
      <c r="AD114" s="2"/>
      <c r="AE114" s="6"/>
      <c r="AF114" s="2"/>
      <c r="AG114" s="58"/>
      <c r="AH114" s="3"/>
      <c r="AI114" s="58"/>
      <c r="AJ114" s="3"/>
      <c r="AK114" s="71"/>
      <c r="AL114" s="3">
        <v>2</v>
      </c>
      <c r="AM114" s="71"/>
      <c r="AN114" s="10">
        <v>1</v>
      </c>
      <c r="AO114" s="71"/>
    </row>
    <row r="115" spans="1:41" s="55" customFormat="1" ht="33.75" customHeight="1" x14ac:dyDescent="0.25">
      <c r="A115" s="97">
        <v>97</v>
      </c>
      <c r="B115" s="57" t="s">
        <v>66</v>
      </c>
      <c r="C115" s="37">
        <f t="shared" si="82"/>
        <v>1</v>
      </c>
      <c r="D115" s="15"/>
      <c r="E115" s="15"/>
      <c r="F115" s="15"/>
      <c r="G115" s="3"/>
      <c r="H115" s="3"/>
      <c r="I115" s="3"/>
      <c r="J115" s="3"/>
      <c r="K115" s="3"/>
      <c r="L115" s="3"/>
      <c r="M115" s="3">
        <v>1</v>
      </c>
      <c r="N115" s="3"/>
      <c r="O115" s="3">
        <v>0</v>
      </c>
      <c r="P115" s="36">
        <f t="shared" si="60"/>
        <v>4</v>
      </c>
      <c r="Q115" s="44"/>
      <c r="R115" s="46"/>
      <c r="S115" s="6"/>
      <c r="T115" s="2"/>
      <c r="U115" s="6"/>
      <c r="V115" s="2"/>
      <c r="W115" s="6"/>
      <c r="X115" s="2"/>
      <c r="Y115" s="6"/>
      <c r="Z115" s="2"/>
      <c r="AA115" s="6"/>
      <c r="AB115" s="2">
        <v>4</v>
      </c>
      <c r="AC115" s="6"/>
      <c r="AD115" s="2"/>
      <c r="AE115" s="6"/>
      <c r="AF115" s="2"/>
      <c r="AG115" s="58"/>
      <c r="AH115" s="3"/>
      <c r="AI115" s="58"/>
      <c r="AJ115" s="3"/>
      <c r="AK115" s="71">
        <f>AJ115/M115*100</f>
        <v>0</v>
      </c>
      <c r="AL115" s="3"/>
      <c r="AM115" s="71"/>
      <c r="AN115" s="146"/>
      <c r="AO115" s="71"/>
    </row>
    <row r="116" spans="1:41" s="55" customFormat="1" ht="33.75" customHeight="1" x14ac:dyDescent="0.25">
      <c r="A116" s="97">
        <v>98</v>
      </c>
      <c r="B116" s="57" t="s">
        <v>67</v>
      </c>
      <c r="C116" s="37">
        <f t="shared" si="82"/>
        <v>3</v>
      </c>
      <c r="D116" s="15"/>
      <c r="E116" s="15"/>
      <c r="F116" s="15"/>
      <c r="G116" s="3"/>
      <c r="H116" s="3">
        <v>1</v>
      </c>
      <c r="I116" s="3"/>
      <c r="J116" s="3"/>
      <c r="K116" s="3"/>
      <c r="L116" s="3">
        <v>1</v>
      </c>
      <c r="M116" s="3"/>
      <c r="N116" s="3">
        <v>1</v>
      </c>
      <c r="O116" s="3">
        <v>0</v>
      </c>
      <c r="P116" s="36">
        <f t="shared" si="60"/>
        <v>3</v>
      </c>
      <c r="Q116" s="44">
        <f>P116/C116*100</f>
        <v>100</v>
      </c>
      <c r="R116" s="46"/>
      <c r="S116" s="6"/>
      <c r="T116" s="2"/>
      <c r="U116" s="6"/>
      <c r="V116" s="2"/>
      <c r="W116" s="6"/>
      <c r="X116" s="2"/>
      <c r="Y116" s="6"/>
      <c r="Z116" s="2"/>
      <c r="AA116" s="6"/>
      <c r="AB116" s="2"/>
      <c r="AC116" s="6"/>
      <c r="AD116" s="2"/>
      <c r="AE116" s="6"/>
      <c r="AF116" s="2">
        <v>1</v>
      </c>
      <c r="AG116" s="58"/>
      <c r="AH116" s="3"/>
      <c r="AI116" s="58">
        <f>AH116/L116*100</f>
        <v>0</v>
      </c>
      <c r="AJ116" s="3">
        <v>1</v>
      </c>
      <c r="AK116" s="71"/>
      <c r="AL116" s="3">
        <v>1</v>
      </c>
      <c r="AM116" s="71"/>
      <c r="AN116" s="10">
        <v>0</v>
      </c>
      <c r="AO116" s="71"/>
    </row>
    <row r="117" spans="1:41" s="55" customFormat="1" ht="33.75" customHeight="1" x14ac:dyDescent="0.25">
      <c r="A117" s="97">
        <v>99</v>
      </c>
      <c r="B117" s="57" t="s">
        <v>68</v>
      </c>
      <c r="C117" s="37">
        <f t="shared" si="82"/>
        <v>13</v>
      </c>
      <c r="D117" s="15"/>
      <c r="E117" s="15">
        <v>1</v>
      </c>
      <c r="F117" s="15"/>
      <c r="G117" s="3"/>
      <c r="H117" s="3">
        <v>2</v>
      </c>
      <c r="I117" s="3">
        <v>1</v>
      </c>
      <c r="J117" s="3">
        <v>2</v>
      </c>
      <c r="K117" s="3"/>
      <c r="L117" s="3">
        <v>1</v>
      </c>
      <c r="M117" s="3">
        <v>5</v>
      </c>
      <c r="N117" s="3">
        <v>1</v>
      </c>
      <c r="O117" s="3">
        <v>2</v>
      </c>
      <c r="P117" s="36">
        <f t="shared" si="60"/>
        <v>49</v>
      </c>
      <c r="Q117" s="44">
        <f>P117/C117*100</f>
        <v>376.92307692307691</v>
      </c>
      <c r="R117" s="46">
        <v>2</v>
      </c>
      <c r="S117" s="6"/>
      <c r="T117" s="16">
        <v>7</v>
      </c>
      <c r="U117" s="6">
        <f>T117/E117*100</f>
        <v>700</v>
      </c>
      <c r="V117" s="2">
        <v>3</v>
      </c>
      <c r="W117" s="6"/>
      <c r="X117" s="2">
        <v>2</v>
      </c>
      <c r="Y117" s="6"/>
      <c r="Z117" s="2">
        <v>1</v>
      </c>
      <c r="AA117" s="6">
        <f>Z117/H117*100</f>
        <v>50</v>
      </c>
      <c r="AB117" s="2"/>
      <c r="AC117" s="6"/>
      <c r="AD117" s="2">
        <v>11</v>
      </c>
      <c r="AE117" s="6">
        <f>AD117/J117*100</f>
        <v>550</v>
      </c>
      <c r="AF117" s="2">
        <v>6</v>
      </c>
      <c r="AG117" s="58"/>
      <c r="AH117" s="3">
        <v>5</v>
      </c>
      <c r="AI117" s="58">
        <f>AH117/L117*100</f>
        <v>500</v>
      </c>
      <c r="AJ117" s="3">
        <v>2</v>
      </c>
      <c r="AK117" s="71">
        <f>AJ117/M117*100</f>
        <v>40</v>
      </c>
      <c r="AL117" s="3">
        <v>4</v>
      </c>
      <c r="AM117" s="71">
        <f>AL117/O117*100</f>
        <v>200</v>
      </c>
      <c r="AN117" s="10">
        <v>6</v>
      </c>
      <c r="AO117" s="71">
        <f t="shared" si="61"/>
        <v>300</v>
      </c>
    </row>
    <row r="118" spans="1:41" s="55" customFormat="1" ht="33.75" customHeight="1" x14ac:dyDescent="0.25">
      <c r="A118" s="97">
        <v>100</v>
      </c>
      <c r="B118" s="57" t="s">
        <v>108</v>
      </c>
      <c r="C118" s="37">
        <f t="shared" si="82"/>
        <v>5</v>
      </c>
      <c r="D118" s="15"/>
      <c r="E118" s="15"/>
      <c r="F118" s="15"/>
      <c r="G118" s="3">
        <v>1</v>
      </c>
      <c r="H118" s="3"/>
      <c r="I118" s="3"/>
      <c r="J118" s="3"/>
      <c r="K118" s="3">
        <v>2</v>
      </c>
      <c r="L118" s="3">
        <v>2</v>
      </c>
      <c r="M118" s="3"/>
      <c r="N118" s="3"/>
      <c r="O118" s="3">
        <v>0</v>
      </c>
      <c r="P118" s="36">
        <f t="shared" si="60"/>
        <v>5</v>
      </c>
      <c r="Q118" s="44">
        <f>P118/C118*100</f>
        <v>100</v>
      </c>
      <c r="R118" s="46"/>
      <c r="S118" s="6"/>
      <c r="T118" s="2"/>
      <c r="U118" s="6"/>
      <c r="V118" s="2"/>
      <c r="W118" s="6"/>
      <c r="X118" s="2"/>
      <c r="Y118" s="6"/>
      <c r="Z118" s="2"/>
      <c r="AA118" s="6"/>
      <c r="AB118" s="2">
        <v>4</v>
      </c>
      <c r="AC118" s="6"/>
      <c r="AD118" s="2">
        <v>1</v>
      </c>
      <c r="AE118" s="6"/>
      <c r="AF118" s="2"/>
      <c r="AG118" s="58">
        <f>AF118/K118*100</f>
        <v>0</v>
      </c>
      <c r="AH118" s="3"/>
      <c r="AI118" s="58">
        <f>AH118/L118*100</f>
        <v>0</v>
      </c>
      <c r="AJ118" s="3"/>
      <c r="AK118" s="71"/>
      <c r="AL118" s="3"/>
      <c r="AM118" s="71"/>
      <c r="AN118" s="10">
        <v>0</v>
      </c>
      <c r="AO118" s="71"/>
    </row>
    <row r="119" spans="1:41" s="55" customFormat="1" ht="33.75" customHeight="1" x14ac:dyDescent="0.25">
      <c r="A119" s="97">
        <v>101</v>
      </c>
      <c r="B119" s="57" t="s">
        <v>69</v>
      </c>
      <c r="C119" s="37">
        <f t="shared" si="82"/>
        <v>10</v>
      </c>
      <c r="D119" s="15"/>
      <c r="E119" s="15"/>
      <c r="F119" s="15"/>
      <c r="G119" s="3"/>
      <c r="H119" s="3"/>
      <c r="I119" s="3"/>
      <c r="J119" s="3"/>
      <c r="K119" s="3"/>
      <c r="L119" s="3">
        <v>10</v>
      </c>
      <c r="M119" s="3"/>
      <c r="N119" s="3"/>
      <c r="O119" s="3">
        <v>0</v>
      </c>
      <c r="P119" s="36">
        <f t="shared" si="60"/>
        <v>18</v>
      </c>
      <c r="Q119" s="44"/>
      <c r="R119" s="46"/>
      <c r="S119" s="6"/>
      <c r="T119" s="2"/>
      <c r="U119" s="6"/>
      <c r="V119" s="2"/>
      <c r="W119" s="6"/>
      <c r="X119" s="2"/>
      <c r="Y119" s="6"/>
      <c r="Z119" s="2"/>
      <c r="AA119" s="6"/>
      <c r="AB119" s="2"/>
      <c r="AC119" s="6"/>
      <c r="AD119" s="2">
        <v>4</v>
      </c>
      <c r="AE119" s="6"/>
      <c r="AF119" s="2">
        <v>4</v>
      </c>
      <c r="AG119" s="58"/>
      <c r="AH119" s="3">
        <v>2</v>
      </c>
      <c r="AI119" s="58">
        <f>AH119/L119*100</f>
        <v>20</v>
      </c>
      <c r="AJ119" s="3">
        <v>6</v>
      </c>
      <c r="AK119" s="71"/>
      <c r="AL119" s="3">
        <v>1</v>
      </c>
      <c r="AM119" s="71"/>
      <c r="AN119" s="10">
        <v>1</v>
      </c>
      <c r="AO119" s="71"/>
    </row>
    <row r="120" spans="1:41" s="55" customFormat="1" ht="33.75" customHeight="1" x14ac:dyDescent="0.25">
      <c r="A120" s="97">
        <v>102</v>
      </c>
      <c r="B120" s="57" t="s">
        <v>109</v>
      </c>
      <c r="C120" s="37">
        <f t="shared" si="82"/>
        <v>7</v>
      </c>
      <c r="D120" s="15"/>
      <c r="E120" s="15"/>
      <c r="F120" s="15"/>
      <c r="G120" s="3"/>
      <c r="H120" s="3"/>
      <c r="I120" s="3"/>
      <c r="J120" s="3"/>
      <c r="K120" s="3">
        <v>4</v>
      </c>
      <c r="L120" s="3"/>
      <c r="M120" s="3">
        <v>2</v>
      </c>
      <c r="N120" s="3">
        <v>1</v>
      </c>
      <c r="O120" s="3">
        <v>1</v>
      </c>
      <c r="P120" s="36">
        <f t="shared" si="60"/>
        <v>9</v>
      </c>
      <c r="Q120" s="44"/>
      <c r="R120" s="46"/>
      <c r="S120" s="6"/>
      <c r="T120" s="2"/>
      <c r="U120" s="6"/>
      <c r="V120" s="2"/>
      <c r="W120" s="6"/>
      <c r="X120" s="2">
        <v>6</v>
      </c>
      <c r="Y120" s="6"/>
      <c r="Z120" s="2"/>
      <c r="AA120" s="6"/>
      <c r="AB120" s="2"/>
      <c r="AC120" s="6"/>
      <c r="AD120" s="2"/>
      <c r="AE120" s="6"/>
      <c r="AF120" s="2">
        <v>1</v>
      </c>
      <c r="AG120" s="58">
        <f>AF120/K120*100</f>
        <v>25</v>
      </c>
      <c r="AH120" s="3"/>
      <c r="AI120" s="58"/>
      <c r="AJ120" s="3"/>
      <c r="AK120" s="71">
        <f>AJ120/M120*100</f>
        <v>0</v>
      </c>
      <c r="AL120" s="3"/>
      <c r="AM120" s="71">
        <f>AL120/O120*100</f>
        <v>0</v>
      </c>
      <c r="AN120" s="10">
        <v>2</v>
      </c>
      <c r="AO120" s="71">
        <f t="shared" si="61"/>
        <v>200</v>
      </c>
    </row>
    <row r="121" spans="1:41" s="55" customFormat="1" ht="33.75" customHeight="1" x14ac:dyDescent="0.25">
      <c r="A121" s="97">
        <v>103</v>
      </c>
      <c r="B121" s="57" t="s">
        <v>110</v>
      </c>
      <c r="C121" s="37">
        <f t="shared" si="82"/>
        <v>1</v>
      </c>
      <c r="D121" s="15"/>
      <c r="E121" s="15"/>
      <c r="F121" s="15"/>
      <c r="G121" s="3"/>
      <c r="H121" s="3"/>
      <c r="I121" s="3"/>
      <c r="J121" s="3"/>
      <c r="K121" s="3"/>
      <c r="L121" s="3"/>
      <c r="M121" s="3">
        <v>1</v>
      </c>
      <c r="N121" s="3"/>
      <c r="O121" s="3">
        <v>0</v>
      </c>
      <c r="P121" s="36">
        <f t="shared" si="60"/>
        <v>2</v>
      </c>
      <c r="Q121" s="44"/>
      <c r="R121" s="46"/>
      <c r="S121" s="6"/>
      <c r="T121" s="2"/>
      <c r="U121" s="6"/>
      <c r="V121" s="2"/>
      <c r="W121" s="6"/>
      <c r="X121" s="2"/>
      <c r="Y121" s="6"/>
      <c r="Z121" s="2"/>
      <c r="AA121" s="6"/>
      <c r="AB121" s="2">
        <v>1</v>
      </c>
      <c r="AC121" s="6"/>
      <c r="AD121" s="2">
        <v>1</v>
      </c>
      <c r="AE121" s="6"/>
      <c r="AF121" s="2"/>
      <c r="AG121" s="58"/>
      <c r="AH121" s="3"/>
      <c r="AI121" s="58"/>
      <c r="AJ121" s="3"/>
      <c r="AK121" s="71">
        <f>AJ121/M121*100</f>
        <v>0</v>
      </c>
      <c r="AL121" s="3"/>
      <c r="AM121" s="71"/>
      <c r="AN121" s="10">
        <v>0</v>
      </c>
      <c r="AO121" s="71"/>
    </row>
    <row r="122" spans="1:41" s="55" customFormat="1" ht="33.75" customHeight="1" x14ac:dyDescent="0.25">
      <c r="A122" s="97">
        <v>104</v>
      </c>
      <c r="B122" s="57" t="s">
        <v>70</v>
      </c>
      <c r="C122" s="37">
        <f t="shared" si="82"/>
        <v>0</v>
      </c>
      <c r="D122" s="15"/>
      <c r="E122" s="15"/>
      <c r="F122" s="15"/>
      <c r="G122" s="3"/>
      <c r="H122" s="3"/>
      <c r="I122" s="3"/>
      <c r="J122" s="3"/>
      <c r="K122" s="3"/>
      <c r="L122" s="3"/>
      <c r="M122" s="3"/>
      <c r="N122" s="3"/>
      <c r="O122" s="3">
        <v>0</v>
      </c>
      <c r="P122" s="36">
        <f t="shared" si="60"/>
        <v>2</v>
      </c>
      <c r="Q122" s="44"/>
      <c r="R122" s="46"/>
      <c r="S122" s="6"/>
      <c r="T122" s="16">
        <v>2</v>
      </c>
      <c r="U122" s="6"/>
      <c r="V122" s="2"/>
      <c r="W122" s="6"/>
      <c r="X122" s="2"/>
      <c r="Y122" s="6"/>
      <c r="Z122" s="2"/>
      <c r="AA122" s="6"/>
      <c r="AB122" s="2"/>
      <c r="AC122" s="6"/>
      <c r="AD122" s="2"/>
      <c r="AE122" s="6"/>
      <c r="AF122" s="2"/>
      <c r="AG122" s="58"/>
      <c r="AH122" s="3"/>
      <c r="AI122" s="58"/>
      <c r="AJ122" s="3"/>
      <c r="AK122" s="71"/>
      <c r="AL122" s="3"/>
      <c r="AM122" s="71"/>
      <c r="AN122" s="10">
        <v>0</v>
      </c>
      <c r="AO122" s="71"/>
    </row>
    <row r="123" spans="1:41" s="55" customFormat="1" ht="33.75" customHeight="1" x14ac:dyDescent="0.25">
      <c r="A123" s="97">
        <v>105</v>
      </c>
      <c r="B123" s="57" t="s">
        <v>111</v>
      </c>
      <c r="C123" s="37">
        <f t="shared" si="82"/>
        <v>10</v>
      </c>
      <c r="D123" s="15"/>
      <c r="E123" s="15"/>
      <c r="F123" s="15"/>
      <c r="G123" s="3">
        <v>1</v>
      </c>
      <c r="H123" s="3"/>
      <c r="I123" s="3">
        <v>1</v>
      </c>
      <c r="J123" s="3">
        <v>2</v>
      </c>
      <c r="K123" s="3">
        <v>1</v>
      </c>
      <c r="L123" s="3">
        <v>2</v>
      </c>
      <c r="M123" s="3">
        <v>1</v>
      </c>
      <c r="N123" s="3">
        <v>2</v>
      </c>
      <c r="O123" s="3">
        <v>0</v>
      </c>
      <c r="P123" s="36">
        <f t="shared" si="60"/>
        <v>10</v>
      </c>
      <c r="Q123" s="44">
        <f>P123/C123*100</f>
        <v>100</v>
      </c>
      <c r="R123" s="46"/>
      <c r="S123" s="6"/>
      <c r="T123" s="16">
        <v>2</v>
      </c>
      <c r="U123" s="6"/>
      <c r="V123" s="2">
        <v>2</v>
      </c>
      <c r="W123" s="6"/>
      <c r="X123" s="2">
        <v>1</v>
      </c>
      <c r="Y123" s="6">
        <f>X123/G123*100</f>
        <v>100</v>
      </c>
      <c r="Z123" s="2">
        <v>2</v>
      </c>
      <c r="AA123" s="6"/>
      <c r="AB123" s="2"/>
      <c r="AC123" s="6"/>
      <c r="AD123" s="2"/>
      <c r="AE123" s="6">
        <f>AD123/J123*100</f>
        <v>0</v>
      </c>
      <c r="AF123" s="2"/>
      <c r="AG123" s="58">
        <f>AF123/K123*100</f>
        <v>0</v>
      </c>
      <c r="AH123" s="3"/>
      <c r="AI123" s="58">
        <f>AH123/L123*100</f>
        <v>0</v>
      </c>
      <c r="AJ123" s="3">
        <v>3</v>
      </c>
      <c r="AK123" s="71">
        <f>AJ123/M123*100</f>
        <v>300</v>
      </c>
      <c r="AL123" s="3"/>
      <c r="AM123" s="71"/>
      <c r="AN123" s="146">
        <v>0</v>
      </c>
      <c r="AO123" s="71"/>
    </row>
    <row r="124" spans="1:41" s="55" customFormat="1" ht="33.75" customHeight="1" x14ac:dyDescent="0.25">
      <c r="A124" s="97">
        <v>106</v>
      </c>
      <c r="B124" s="57" t="s">
        <v>155</v>
      </c>
      <c r="C124" s="37">
        <f t="shared" si="82"/>
        <v>0</v>
      </c>
      <c r="D124" s="7"/>
      <c r="E124" s="7"/>
      <c r="F124" s="15"/>
      <c r="G124" s="3"/>
      <c r="H124" s="3"/>
      <c r="I124" s="3"/>
      <c r="J124" s="3"/>
      <c r="K124" s="3"/>
      <c r="L124" s="3"/>
      <c r="M124" s="3"/>
      <c r="N124" s="3"/>
      <c r="O124" s="3"/>
      <c r="P124" s="36">
        <f t="shared" si="60"/>
        <v>24</v>
      </c>
      <c r="Q124" s="44"/>
      <c r="R124" s="89">
        <v>1</v>
      </c>
      <c r="S124" s="7"/>
      <c r="T124" s="7"/>
      <c r="U124" s="7"/>
      <c r="V124" s="7"/>
      <c r="W124" s="7"/>
      <c r="X124" s="2">
        <v>1</v>
      </c>
      <c r="Y124" s="6"/>
      <c r="Z124" s="2">
        <v>2</v>
      </c>
      <c r="AA124" s="6"/>
      <c r="AB124" s="2">
        <v>4</v>
      </c>
      <c r="AC124" s="6"/>
      <c r="AD124" s="2">
        <v>3</v>
      </c>
      <c r="AE124" s="6"/>
      <c r="AF124" s="2">
        <v>2</v>
      </c>
      <c r="AG124" s="58"/>
      <c r="AH124" s="3">
        <v>2</v>
      </c>
      <c r="AI124" s="58"/>
      <c r="AJ124" s="3">
        <v>2</v>
      </c>
      <c r="AK124" s="71"/>
      <c r="AL124" s="3">
        <v>3</v>
      </c>
      <c r="AM124" s="71"/>
      <c r="AN124" s="10">
        <v>4</v>
      </c>
      <c r="AO124" s="71"/>
    </row>
    <row r="125" spans="1:41" s="55" customFormat="1" ht="33.75" customHeight="1" x14ac:dyDescent="0.25">
      <c r="A125" s="97">
        <v>107</v>
      </c>
      <c r="B125" s="57" t="s">
        <v>71</v>
      </c>
      <c r="C125" s="37">
        <f t="shared" si="82"/>
        <v>8</v>
      </c>
      <c r="D125" s="15"/>
      <c r="E125" s="15"/>
      <c r="F125" s="7"/>
      <c r="G125" s="3">
        <v>4</v>
      </c>
      <c r="H125" s="3"/>
      <c r="I125" s="3"/>
      <c r="J125" s="3"/>
      <c r="K125" s="3"/>
      <c r="L125" s="3"/>
      <c r="M125" s="3"/>
      <c r="N125" s="3">
        <v>4</v>
      </c>
      <c r="O125" s="3">
        <v>1</v>
      </c>
      <c r="P125" s="36">
        <f t="shared" si="60"/>
        <v>21</v>
      </c>
      <c r="Q125" s="44">
        <f>P125/C125*100</f>
        <v>262.5</v>
      </c>
      <c r="R125" s="46"/>
      <c r="S125" s="6"/>
      <c r="T125" s="2"/>
      <c r="U125" s="6"/>
      <c r="V125" s="2">
        <v>1</v>
      </c>
      <c r="W125" s="6"/>
      <c r="X125" s="2"/>
      <c r="Y125" s="6"/>
      <c r="Z125" s="2"/>
      <c r="AA125" s="6"/>
      <c r="AB125" s="2"/>
      <c r="AC125" s="6"/>
      <c r="AD125" s="2">
        <v>18</v>
      </c>
      <c r="AE125" s="6"/>
      <c r="AF125" s="2">
        <v>1</v>
      </c>
      <c r="AG125" s="58"/>
      <c r="AH125" s="3"/>
      <c r="AI125" s="58"/>
      <c r="AJ125" s="3">
        <v>1</v>
      </c>
      <c r="AK125" s="71"/>
      <c r="AL125" s="3"/>
      <c r="AM125" s="71"/>
      <c r="AN125" s="147"/>
      <c r="AO125" s="71"/>
    </row>
    <row r="126" spans="1:41" s="55" customFormat="1" ht="33.75" customHeight="1" x14ac:dyDescent="0.25">
      <c r="A126" s="97">
        <v>108</v>
      </c>
      <c r="B126" s="57" t="s">
        <v>72</v>
      </c>
      <c r="C126" s="37">
        <f t="shared" si="82"/>
        <v>10</v>
      </c>
      <c r="D126" s="15">
        <v>1</v>
      </c>
      <c r="E126" s="15">
        <v>1</v>
      </c>
      <c r="F126" s="15">
        <v>1</v>
      </c>
      <c r="G126" s="3">
        <v>2</v>
      </c>
      <c r="H126" s="3"/>
      <c r="I126" s="3"/>
      <c r="J126" s="3">
        <v>1</v>
      </c>
      <c r="K126" s="3"/>
      <c r="L126" s="3">
        <v>4</v>
      </c>
      <c r="M126" s="3"/>
      <c r="N126" s="3"/>
      <c r="O126" s="3">
        <v>1</v>
      </c>
      <c r="P126" s="36">
        <f t="shared" si="60"/>
        <v>32</v>
      </c>
      <c r="Q126" s="44">
        <f>P126/C126*100</f>
        <v>320</v>
      </c>
      <c r="R126" s="46">
        <v>1</v>
      </c>
      <c r="S126" s="6">
        <f>R126/D126*100</f>
        <v>100</v>
      </c>
      <c r="T126" s="2"/>
      <c r="U126" s="6">
        <f>T126/E126*100</f>
        <v>0</v>
      </c>
      <c r="V126" s="2"/>
      <c r="W126" s="6"/>
      <c r="X126" s="2">
        <v>4</v>
      </c>
      <c r="Y126" s="6">
        <f>X126/G126*100</f>
        <v>200</v>
      </c>
      <c r="Z126" s="2"/>
      <c r="AA126" s="6"/>
      <c r="AB126" s="2"/>
      <c r="AC126" s="6"/>
      <c r="AD126" s="2"/>
      <c r="AE126" s="6">
        <f>AD126/J126*100</f>
        <v>0</v>
      </c>
      <c r="AF126" s="2">
        <v>1</v>
      </c>
      <c r="AG126" s="58"/>
      <c r="AH126" s="3">
        <v>3</v>
      </c>
      <c r="AI126" s="58">
        <f>AH126/L126*100</f>
        <v>75</v>
      </c>
      <c r="AJ126" s="3">
        <v>2</v>
      </c>
      <c r="AK126" s="71"/>
      <c r="AL126" s="3">
        <v>2</v>
      </c>
      <c r="AM126" s="71"/>
      <c r="AN126" s="10">
        <v>19</v>
      </c>
      <c r="AO126" s="71">
        <f t="shared" si="61"/>
        <v>1900</v>
      </c>
    </row>
    <row r="127" spans="1:41" s="55" customFormat="1" ht="33.75" customHeight="1" x14ac:dyDescent="0.25">
      <c r="A127" s="97">
        <v>109</v>
      </c>
      <c r="B127" s="57" t="s">
        <v>54</v>
      </c>
      <c r="C127" s="37">
        <f t="shared" si="82"/>
        <v>166</v>
      </c>
      <c r="D127" s="15">
        <v>4</v>
      </c>
      <c r="E127" s="15">
        <v>7</v>
      </c>
      <c r="F127" s="15">
        <v>13</v>
      </c>
      <c r="G127" s="3">
        <v>17</v>
      </c>
      <c r="H127" s="3">
        <v>17</v>
      </c>
      <c r="I127" s="3">
        <v>16</v>
      </c>
      <c r="J127" s="3">
        <v>20</v>
      </c>
      <c r="K127" s="3">
        <v>14</v>
      </c>
      <c r="L127" s="3">
        <v>15</v>
      </c>
      <c r="M127" s="3">
        <v>20</v>
      </c>
      <c r="N127" s="3">
        <v>23</v>
      </c>
      <c r="O127" s="3">
        <v>20</v>
      </c>
      <c r="P127" s="36">
        <f t="shared" si="60"/>
        <v>313</v>
      </c>
      <c r="Q127" s="44">
        <f>P127/C127*100</f>
        <v>188.55421686746988</v>
      </c>
      <c r="R127" s="46">
        <v>26</v>
      </c>
      <c r="S127" s="6">
        <f>R127/D127*100</f>
        <v>650</v>
      </c>
      <c r="T127" s="16">
        <v>49</v>
      </c>
      <c r="U127" s="6">
        <f>T127/E127*100</f>
        <v>700</v>
      </c>
      <c r="V127" s="2">
        <v>19</v>
      </c>
      <c r="W127" s="6">
        <f>V127/F127*100</f>
        <v>146.15384615384613</v>
      </c>
      <c r="X127" s="2">
        <v>29</v>
      </c>
      <c r="Y127" s="6">
        <f>X127/G127*100</f>
        <v>170.58823529411765</v>
      </c>
      <c r="Z127" s="2">
        <v>12</v>
      </c>
      <c r="AA127" s="6">
        <f>Z127/H127*100</f>
        <v>70.588235294117652</v>
      </c>
      <c r="AB127" s="2">
        <v>42</v>
      </c>
      <c r="AC127" s="6">
        <f>AB127/I127*100</f>
        <v>262.5</v>
      </c>
      <c r="AD127" s="2">
        <v>35</v>
      </c>
      <c r="AE127" s="6">
        <f>AD127/J127*100</f>
        <v>175</v>
      </c>
      <c r="AF127" s="2">
        <v>15</v>
      </c>
      <c r="AG127" s="58">
        <f>AF127/K127*100</f>
        <v>107.14285714285714</v>
      </c>
      <c r="AH127" s="3">
        <v>24</v>
      </c>
      <c r="AI127" s="58">
        <f>AH127/L127*100</f>
        <v>160</v>
      </c>
      <c r="AJ127" s="3">
        <v>30</v>
      </c>
      <c r="AK127" s="71">
        <f>AJ127/M127*100</f>
        <v>150</v>
      </c>
      <c r="AL127" s="3">
        <v>19</v>
      </c>
      <c r="AM127" s="71">
        <f>AL127/O127*100</f>
        <v>95</v>
      </c>
      <c r="AN127" s="10">
        <v>13</v>
      </c>
      <c r="AO127" s="71">
        <f t="shared" si="61"/>
        <v>65</v>
      </c>
    </row>
    <row r="128" spans="1:41" s="55" customFormat="1" ht="33.75" customHeight="1" x14ac:dyDescent="0.25">
      <c r="A128" s="97">
        <v>110</v>
      </c>
      <c r="B128" s="57" t="s">
        <v>45</v>
      </c>
      <c r="C128" s="37">
        <f t="shared" si="82"/>
        <v>102</v>
      </c>
      <c r="D128" s="15">
        <v>1</v>
      </c>
      <c r="E128" s="15">
        <v>3</v>
      </c>
      <c r="F128" s="15">
        <v>11</v>
      </c>
      <c r="G128" s="3">
        <v>7</v>
      </c>
      <c r="H128" s="3">
        <v>6</v>
      </c>
      <c r="I128" s="3">
        <v>3</v>
      </c>
      <c r="J128" s="3">
        <v>11</v>
      </c>
      <c r="K128" s="3">
        <v>5</v>
      </c>
      <c r="L128" s="3">
        <v>30</v>
      </c>
      <c r="M128" s="3">
        <v>11</v>
      </c>
      <c r="N128" s="3">
        <v>14</v>
      </c>
      <c r="O128" s="3">
        <v>7</v>
      </c>
      <c r="P128" s="36">
        <f t="shared" si="60"/>
        <v>132</v>
      </c>
      <c r="Q128" s="44">
        <f>P128/C128*100</f>
        <v>129.41176470588235</v>
      </c>
      <c r="R128" s="46">
        <v>3</v>
      </c>
      <c r="S128" s="6">
        <f>R128/D128*100</f>
        <v>300</v>
      </c>
      <c r="T128" s="16">
        <v>4</v>
      </c>
      <c r="U128" s="6">
        <f>T128/E128*100</f>
        <v>133.33333333333331</v>
      </c>
      <c r="V128" s="2">
        <v>11</v>
      </c>
      <c r="W128" s="6">
        <f>V128/F128*100</f>
        <v>100</v>
      </c>
      <c r="X128" s="2">
        <v>14</v>
      </c>
      <c r="Y128" s="6">
        <f>X128/G128*100</f>
        <v>200</v>
      </c>
      <c r="Z128" s="2">
        <v>5</v>
      </c>
      <c r="AA128" s="6">
        <f>Z128/H128*100</f>
        <v>83.333333333333343</v>
      </c>
      <c r="AB128" s="2">
        <v>8</v>
      </c>
      <c r="AC128" s="6">
        <f>AB128/I128*100</f>
        <v>266.66666666666663</v>
      </c>
      <c r="AD128" s="2">
        <v>10</v>
      </c>
      <c r="AE128" s="6">
        <f>AD128/J128*100</f>
        <v>90.909090909090907</v>
      </c>
      <c r="AF128" s="2">
        <v>6</v>
      </c>
      <c r="AG128" s="58">
        <f>AF128/K128*100</f>
        <v>120</v>
      </c>
      <c r="AH128" s="3">
        <v>8</v>
      </c>
      <c r="AI128" s="58">
        <f>AH128/L128*100</f>
        <v>26.666666666666668</v>
      </c>
      <c r="AJ128" s="3">
        <v>47</v>
      </c>
      <c r="AK128" s="71">
        <f>AJ128/M128*100</f>
        <v>427.27272727272725</v>
      </c>
      <c r="AL128" s="3">
        <v>5</v>
      </c>
      <c r="AM128" s="71">
        <f>AL128/O128*100</f>
        <v>71.428571428571431</v>
      </c>
      <c r="AN128" s="10">
        <v>11</v>
      </c>
      <c r="AO128" s="71">
        <f t="shared" si="61"/>
        <v>157.14285714285714</v>
      </c>
    </row>
    <row r="129" spans="1:41" s="55" customFormat="1" ht="33.75" customHeight="1" x14ac:dyDescent="0.25">
      <c r="A129" s="97">
        <v>111</v>
      </c>
      <c r="B129" s="57" t="s">
        <v>153</v>
      </c>
      <c r="C129" s="37">
        <f t="shared" si="82"/>
        <v>0</v>
      </c>
      <c r="D129" s="15"/>
      <c r="E129" s="15"/>
      <c r="F129" s="15"/>
      <c r="G129" s="3"/>
      <c r="H129" s="3"/>
      <c r="I129" s="3"/>
      <c r="J129" s="3"/>
      <c r="K129" s="3"/>
      <c r="L129" s="3"/>
      <c r="M129" s="3"/>
      <c r="N129" s="3"/>
      <c r="O129" s="3"/>
      <c r="P129" s="36">
        <f t="shared" si="60"/>
        <v>1</v>
      </c>
      <c r="Q129" s="44"/>
      <c r="R129" s="46"/>
      <c r="S129" s="6"/>
      <c r="T129" s="2"/>
      <c r="U129" s="6"/>
      <c r="V129" s="2">
        <v>1</v>
      </c>
      <c r="W129" s="6"/>
      <c r="X129" s="2"/>
      <c r="Y129" s="6"/>
      <c r="Z129" s="2"/>
      <c r="AA129" s="6"/>
      <c r="AB129" s="2"/>
      <c r="AC129" s="6"/>
      <c r="AD129" s="2"/>
      <c r="AE129" s="6"/>
      <c r="AF129" s="2"/>
      <c r="AG129" s="58"/>
      <c r="AH129" s="3"/>
      <c r="AI129" s="58"/>
      <c r="AJ129" s="3"/>
      <c r="AK129" s="71"/>
      <c r="AL129" s="3"/>
      <c r="AM129" s="71"/>
      <c r="AN129" s="10">
        <v>0</v>
      </c>
      <c r="AO129" s="71"/>
    </row>
    <row r="130" spans="1:41" s="55" customFormat="1" ht="33.75" customHeight="1" x14ac:dyDescent="0.25">
      <c r="A130" s="97">
        <v>112</v>
      </c>
      <c r="B130" s="57" t="s">
        <v>50</v>
      </c>
      <c r="C130" s="37">
        <f t="shared" si="82"/>
        <v>12</v>
      </c>
      <c r="D130" s="15"/>
      <c r="E130" s="15"/>
      <c r="F130" s="15"/>
      <c r="G130" s="3"/>
      <c r="H130" s="3">
        <v>3</v>
      </c>
      <c r="I130" s="3"/>
      <c r="J130" s="3"/>
      <c r="K130" s="3"/>
      <c r="L130" s="3">
        <v>3</v>
      </c>
      <c r="M130" s="3">
        <v>2</v>
      </c>
      <c r="N130" s="3">
        <v>4</v>
      </c>
      <c r="O130" s="3">
        <v>0</v>
      </c>
      <c r="P130" s="36">
        <f t="shared" si="60"/>
        <v>46</v>
      </c>
      <c r="Q130" s="44">
        <f>P130/C130*100</f>
        <v>383.33333333333337</v>
      </c>
      <c r="R130" s="46">
        <v>2</v>
      </c>
      <c r="S130" s="6"/>
      <c r="T130" s="2"/>
      <c r="U130" s="6"/>
      <c r="V130" s="2">
        <v>2</v>
      </c>
      <c r="W130" s="6"/>
      <c r="X130" s="2">
        <v>1</v>
      </c>
      <c r="Y130" s="6"/>
      <c r="Z130" s="2">
        <v>5</v>
      </c>
      <c r="AA130" s="6">
        <f>Z130/H130*100</f>
        <v>166.66666666666669</v>
      </c>
      <c r="AB130" s="2">
        <v>6</v>
      </c>
      <c r="AC130" s="6"/>
      <c r="AD130" s="2">
        <v>13</v>
      </c>
      <c r="AE130" s="6"/>
      <c r="AF130" s="2">
        <v>1</v>
      </c>
      <c r="AG130" s="58"/>
      <c r="AH130" s="3">
        <v>3</v>
      </c>
      <c r="AI130" s="58">
        <f>AH130/L130*100</f>
        <v>100</v>
      </c>
      <c r="AJ130" s="3">
        <v>4</v>
      </c>
      <c r="AK130" s="71">
        <f>AJ130/M130*100</f>
        <v>200</v>
      </c>
      <c r="AL130" s="3">
        <v>9</v>
      </c>
      <c r="AM130" s="71"/>
      <c r="AN130" s="10">
        <v>0</v>
      </c>
      <c r="AO130" s="71"/>
    </row>
    <row r="131" spans="1:41" s="55" customFormat="1" ht="33.75" customHeight="1" x14ac:dyDescent="0.25">
      <c r="A131" s="97">
        <v>113</v>
      </c>
      <c r="B131" s="57" t="s">
        <v>73</v>
      </c>
      <c r="C131" s="37">
        <f t="shared" si="82"/>
        <v>15</v>
      </c>
      <c r="D131" s="15"/>
      <c r="E131" s="15">
        <v>2</v>
      </c>
      <c r="F131" s="15"/>
      <c r="G131" s="3">
        <v>2</v>
      </c>
      <c r="H131" s="3">
        <v>4</v>
      </c>
      <c r="I131" s="3"/>
      <c r="J131" s="3">
        <v>2</v>
      </c>
      <c r="K131" s="3"/>
      <c r="L131" s="3">
        <v>3</v>
      </c>
      <c r="M131" s="3">
        <v>1</v>
      </c>
      <c r="N131" s="3">
        <v>1</v>
      </c>
      <c r="O131" s="3">
        <v>0</v>
      </c>
      <c r="P131" s="36">
        <f t="shared" si="60"/>
        <v>77</v>
      </c>
      <c r="Q131" s="44">
        <f>P131/C131*100</f>
        <v>513.33333333333337</v>
      </c>
      <c r="R131" s="46">
        <v>1</v>
      </c>
      <c r="S131" s="6"/>
      <c r="T131" s="2"/>
      <c r="U131" s="6">
        <f>T131/E131*100</f>
        <v>0</v>
      </c>
      <c r="V131" s="2">
        <v>2</v>
      </c>
      <c r="W131" s="6"/>
      <c r="X131" s="2">
        <v>6</v>
      </c>
      <c r="Y131" s="6">
        <f>X131/G131*100</f>
        <v>300</v>
      </c>
      <c r="Z131" s="2">
        <v>10</v>
      </c>
      <c r="AA131" s="6">
        <f>Z131/H131*100</f>
        <v>250</v>
      </c>
      <c r="AB131" s="2">
        <v>2</v>
      </c>
      <c r="AC131" s="6"/>
      <c r="AD131" s="2">
        <v>11</v>
      </c>
      <c r="AE131" s="6">
        <f>AD131/J131*100</f>
        <v>550</v>
      </c>
      <c r="AF131" s="2">
        <v>6</v>
      </c>
      <c r="AG131" s="58"/>
      <c r="AH131" s="3">
        <v>11</v>
      </c>
      <c r="AI131" s="58">
        <f>AH131/L131*100</f>
        <v>366.66666666666663</v>
      </c>
      <c r="AJ131" s="3">
        <v>6</v>
      </c>
      <c r="AK131" s="71">
        <f>AJ131/M131*100</f>
        <v>600</v>
      </c>
      <c r="AL131" s="3">
        <v>8</v>
      </c>
      <c r="AM131" s="71"/>
      <c r="AN131" s="10">
        <v>14</v>
      </c>
      <c r="AO131" s="71"/>
    </row>
    <row r="132" spans="1:41" s="55" customFormat="1" ht="33.75" customHeight="1" x14ac:dyDescent="0.25">
      <c r="A132" s="97">
        <v>114</v>
      </c>
      <c r="B132" s="57" t="s">
        <v>74</v>
      </c>
      <c r="C132" s="37">
        <f t="shared" si="82"/>
        <v>59</v>
      </c>
      <c r="D132" s="15">
        <v>2</v>
      </c>
      <c r="E132" s="15">
        <v>3</v>
      </c>
      <c r="F132" s="15">
        <v>31</v>
      </c>
      <c r="G132" s="3">
        <v>3</v>
      </c>
      <c r="H132" s="3">
        <v>3</v>
      </c>
      <c r="I132" s="3">
        <v>4</v>
      </c>
      <c r="J132" s="3">
        <v>5</v>
      </c>
      <c r="K132" s="3">
        <v>1</v>
      </c>
      <c r="L132" s="3">
        <v>4</v>
      </c>
      <c r="M132" s="3">
        <v>3</v>
      </c>
      <c r="N132" s="3"/>
      <c r="O132" s="3">
        <v>3</v>
      </c>
      <c r="P132" s="36">
        <f t="shared" si="60"/>
        <v>44</v>
      </c>
      <c r="Q132" s="44">
        <f>P132/C132*100</f>
        <v>74.576271186440678</v>
      </c>
      <c r="R132" s="46">
        <v>4</v>
      </c>
      <c r="S132" s="6">
        <f>R132/D132*100</f>
        <v>200</v>
      </c>
      <c r="T132" s="2"/>
      <c r="U132" s="6">
        <f>T132/E132*100</f>
        <v>0</v>
      </c>
      <c r="V132" s="2">
        <v>3</v>
      </c>
      <c r="W132" s="6">
        <f>V132/F132*100</f>
        <v>9.67741935483871</v>
      </c>
      <c r="X132" s="2">
        <v>9</v>
      </c>
      <c r="Y132" s="6">
        <f>X132/G132*100</f>
        <v>300</v>
      </c>
      <c r="Z132" s="2">
        <v>1</v>
      </c>
      <c r="AA132" s="6">
        <f>Z132/H132*100</f>
        <v>33.333333333333329</v>
      </c>
      <c r="AB132" s="2">
        <v>5</v>
      </c>
      <c r="AC132" s="6">
        <f>AB132/I132*100</f>
        <v>125</v>
      </c>
      <c r="AD132" s="2">
        <v>6</v>
      </c>
      <c r="AE132" s="6">
        <f>AD132/J132*100</f>
        <v>120</v>
      </c>
      <c r="AF132" s="2">
        <v>4</v>
      </c>
      <c r="AG132" s="58">
        <f>AF132/K132*100</f>
        <v>400</v>
      </c>
      <c r="AH132" s="3">
        <v>6</v>
      </c>
      <c r="AI132" s="58">
        <f>AH132/L132*100</f>
        <v>150</v>
      </c>
      <c r="AJ132" s="3">
        <v>3</v>
      </c>
      <c r="AK132" s="71">
        <f>AJ132/M132*100</f>
        <v>100</v>
      </c>
      <c r="AL132" s="3">
        <v>1</v>
      </c>
      <c r="AM132" s="71">
        <f>AL132/O132*100</f>
        <v>33.333333333333329</v>
      </c>
      <c r="AN132" s="10">
        <v>2</v>
      </c>
      <c r="AO132" s="71">
        <f t="shared" si="61"/>
        <v>66.666666666666657</v>
      </c>
    </row>
    <row r="133" spans="1:41" s="55" customFormat="1" ht="33.75" customHeight="1" x14ac:dyDescent="0.25">
      <c r="A133" s="97">
        <v>115</v>
      </c>
      <c r="B133" s="57" t="s">
        <v>123</v>
      </c>
      <c r="C133" s="37">
        <f t="shared" si="82"/>
        <v>0</v>
      </c>
      <c r="D133" s="15"/>
      <c r="E133" s="15"/>
      <c r="F133" s="15"/>
      <c r="G133" s="3"/>
      <c r="H133" s="3"/>
      <c r="I133" s="3"/>
      <c r="J133" s="3"/>
      <c r="K133" s="3"/>
      <c r="L133" s="3"/>
      <c r="M133" s="3"/>
      <c r="N133" s="3"/>
      <c r="O133" s="3">
        <v>0</v>
      </c>
      <c r="P133" s="36">
        <f t="shared" si="60"/>
        <v>16</v>
      </c>
      <c r="Q133" s="44"/>
      <c r="R133" s="46"/>
      <c r="S133" s="6"/>
      <c r="T133" s="2"/>
      <c r="U133" s="6"/>
      <c r="V133" s="2">
        <v>16</v>
      </c>
      <c r="W133" s="6"/>
      <c r="X133" s="2"/>
      <c r="Y133" s="6"/>
      <c r="Z133" s="2"/>
      <c r="AA133" s="6"/>
      <c r="AB133" s="2"/>
      <c r="AC133" s="6"/>
      <c r="AD133" s="2"/>
      <c r="AE133" s="6"/>
      <c r="AF133" s="2"/>
      <c r="AG133" s="58"/>
      <c r="AH133" s="3"/>
      <c r="AI133" s="58"/>
      <c r="AJ133" s="3"/>
      <c r="AK133" s="71"/>
      <c r="AL133" s="3"/>
      <c r="AM133" s="71"/>
      <c r="AN133" s="146"/>
      <c r="AO133" s="71"/>
    </row>
    <row r="134" spans="1:41" s="55" customFormat="1" ht="33.75" customHeight="1" x14ac:dyDescent="0.25">
      <c r="A134" s="97">
        <v>116</v>
      </c>
      <c r="B134" s="57" t="s">
        <v>154</v>
      </c>
      <c r="C134" s="37">
        <f t="shared" si="82"/>
        <v>44</v>
      </c>
      <c r="D134" s="15"/>
      <c r="E134" s="15"/>
      <c r="F134" s="15"/>
      <c r="G134" s="3">
        <v>8</v>
      </c>
      <c r="H134" s="3"/>
      <c r="I134" s="3"/>
      <c r="J134" s="3">
        <v>2</v>
      </c>
      <c r="K134" s="3"/>
      <c r="L134" s="3">
        <v>2</v>
      </c>
      <c r="M134" s="3">
        <v>32</v>
      </c>
      <c r="N134" s="3"/>
      <c r="O134" s="3">
        <v>2</v>
      </c>
      <c r="P134" s="36">
        <f t="shared" si="60"/>
        <v>102</v>
      </c>
      <c r="Q134" s="44">
        <f>P134/C134*100</f>
        <v>231.81818181818184</v>
      </c>
      <c r="R134" s="46"/>
      <c r="S134" s="6"/>
      <c r="T134" s="2"/>
      <c r="U134" s="6"/>
      <c r="V134" s="2">
        <v>1</v>
      </c>
      <c r="W134" s="6"/>
      <c r="X134" s="2">
        <v>4</v>
      </c>
      <c r="Y134" s="6">
        <f>X134/G134*100</f>
        <v>50</v>
      </c>
      <c r="Z134" s="2"/>
      <c r="AA134" s="6"/>
      <c r="AB134" s="2">
        <v>40</v>
      </c>
      <c r="AC134" s="6"/>
      <c r="AD134" s="2">
        <v>3</v>
      </c>
      <c r="AE134" s="6">
        <f>AD134/J134*100</f>
        <v>150</v>
      </c>
      <c r="AF134" s="2"/>
      <c r="AG134" s="58"/>
      <c r="AH134" s="3">
        <v>12</v>
      </c>
      <c r="AI134" s="58">
        <f>AH134/L134*100</f>
        <v>600</v>
      </c>
      <c r="AJ134" s="3">
        <v>7</v>
      </c>
      <c r="AK134" s="71">
        <f>AJ134/M134*100</f>
        <v>21.875</v>
      </c>
      <c r="AL134" s="3"/>
      <c r="AM134" s="71">
        <f>AL134/O134*100</f>
        <v>0</v>
      </c>
      <c r="AN134" s="10">
        <v>35</v>
      </c>
      <c r="AO134" s="71">
        <f t="shared" si="61"/>
        <v>1750</v>
      </c>
    </row>
    <row r="135" spans="1:41" s="55" customFormat="1" ht="33.75" customHeight="1" x14ac:dyDescent="0.25">
      <c r="A135" s="97">
        <v>117</v>
      </c>
      <c r="B135" s="57" t="s">
        <v>164</v>
      </c>
      <c r="C135" s="37">
        <f t="shared" si="82"/>
        <v>188</v>
      </c>
      <c r="D135" s="15">
        <v>1</v>
      </c>
      <c r="E135" s="15">
        <v>10</v>
      </c>
      <c r="F135" s="15">
        <v>17</v>
      </c>
      <c r="G135" s="3">
        <v>35</v>
      </c>
      <c r="H135" s="3">
        <v>8</v>
      </c>
      <c r="I135" s="3">
        <v>11</v>
      </c>
      <c r="J135" s="3">
        <v>20</v>
      </c>
      <c r="K135" s="3">
        <v>13</v>
      </c>
      <c r="L135" s="3">
        <v>27</v>
      </c>
      <c r="M135" s="3">
        <v>42</v>
      </c>
      <c r="N135" s="3">
        <v>4</v>
      </c>
      <c r="O135" s="3">
        <v>5</v>
      </c>
      <c r="P135" s="36">
        <f t="shared" si="60"/>
        <v>235</v>
      </c>
      <c r="Q135" s="44">
        <f>P135/C135*100</f>
        <v>125</v>
      </c>
      <c r="R135" s="46">
        <v>3</v>
      </c>
      <c r="S135" s="6">
        <f>R135/D135*100</f>
        <v>300</v>
      </c>
      <c r="T135" s="16">
        <v>4</v>
      </c>
      <c r="U135" s="6">
        <f>T135/E135*100</f>
        <v>40</v>
      </c>
      <c r="V135" s="2"/>
      <c r="W135" s="6">
        <f>V135/F135*100</f>
        <v>0</v>
      </c>
      <c r="X135" s="2">
        <v>16</v>
      </c>
      <c r="Y135" s="6">
        <f>X135/G135*100</f>
        <v>45.714285714285715</v>
      </c>
      <c r="Z135" s="2">
        <v>42</v>
      </c>
      <c r="AA135" s="6">
        <f>Z135/H135*100</f>
        <v>525</v>
      </c>
      <c r="AB135" s="2">
        <v>17</v>
      </c>
      <c r="AC135" s="6">
        <f>AB135/I135*100</f>
        <v>154.54545454545453</v>
      </c>
      <c r="AD135" s="2">
        <v>9</v>
      </c>
      <c r="AE135" s="6">
        <f>AD135/J135*100</f>
        <v>45</v>
      </c>
      <c r="AF135" s="2">
        <v>36</v>
      </c>
      <c r="AG135" s="58">
        <f>AF135/K135*100</f>
        <v>276.92307692307691</v>
      </c>
      <c r="AH135" s="3">
        <v>48</v>
      </c>
      <c r="AI135" s="58">
        <f>AH135/L135*100</f>
        <v>177.77777777777777</v>
      </c>
      <c r="AJ135" s="3">
        <v>29</v>
      </c>
      <c r="AK135" s="71">
        <f>AJ135/M135*100</f>
        <v>69.047619047619051</v>
      </c>
      <c r="AL135" s="3">
        <v>5</v>
      </c>
      <c r="AM135" s="71">
        <f>AL135/O135*100</f>
        <v>100</v>
      </c>
      <c r="AN135" s="10">
        <v>26</v>
      </c>
      <c r="AO135" s="71">
        <f t="shared" si="61"/>
        <v>520</v>
      </c>
    </row>
    <row r="136" spans="1:41" s="55" customFormat="1" ht="33.75" customHeight="1" x14ac:dyDescent="0.25">
      <c r="A136" s="97">
        <v>118</v>
      </c>
      <c r="B136" s="57" t="s">
        <v>75</v>
      </c>
      <c r="C136" s="37">
        <f t="shared" si="82"/>
        <v>29</v>
      </c>
      <c r="D136" s="15"/>
      <c r="E136" s="15">
        <v>1</v>
      </c>
      <c r="F136" s="15">
        <v>6</v>
      </c>
      <c r="G136" s="3">
        <v>1</v>
      </c>
      <c r="H136" s="3"/>
      <c r="I136" s="3">
        <v>2</v>
      </c>
      <c r="J136" s="3">
        <v>2</v>
      </c>
      <c r="K136" s="3">
        <v>6</v>
      </c>
      <c r="L136" s="3">
        <v>4</v>
      </c>
      <c r="M136" s="3">
        <v>6</v>
      </c>
      <c r="N136" s="3">
        <v>1</v>
      </c>
      <c r="O136" s="3">
        <v>2</v>
      </c>
      <c r="P136" s="36">
        <f t="shared" ref="P136:P195" si="83">+T136+V136+R136+X136+Z136+AB136+AD136+AF136+AH136+AJ136+AL136+AN136</f>
        <v>29</v>
      </c>
      <c r="Q136" s="44">
        <f>P136/C136*100</f>
        <v>100</v>
      </c>
      <c r="R136" s="46">
        <v>2</v>
      </c>
      <c r="S136" s="6"/>
      <c r="T136" s="16">
        <v>2</v>
      </c>
      <c r="U136" s="6">
        <f>T136/E136*100</f>
        <v>200</v>
      </c>
      <c r="V136" s="2">
        <v>3</v>
      </c>
      <c r="W136" s="6">
        <f>V136/F136*100</f>
        <v>50</v>
      </c>
      <c r="X136" s="2">
        <v>5</v>
      </c>
      <c r="Y136" s="6">
        <f>X136/G136*100</f>
        <v>500</v>
      </c>
      <c r="Z136" s="2">
        <v>2</v>
      </c>
      <c r="AA136" s="6"/>
      <c r="AB136" s="2">
        <v>2</v>
      </c>
      <c r="AC136" s="6">
        <f>AB136/I136*100</f>
        <v>100</v>
      </c>
      <c r="AD136" s="2">
        <v>1</v>
      </c>
      <c r="AE136" s="6">
        <f>AD136/J136*100</f>
        <v>50</v>
      </c>
      <c r="AF136" s="2">
        <v>3</v>
      </c>
      <c r="AG136" s="58">
        <f>AF136/K136*100</f>
        <v>50</v>
      </c>
      <c r="AH136" s="3">
        <v>1</v>
      </c>
      <c r="AI136" s="58">
        <f>AH136/L136*100</f>
        <v>25</v>
      </c>
      <c r="AJ136" s="3">
        <v>4</v>
      </c>
      <c r="AK136" s="71">
        <f>AJ136/M136*100</f>
        <v>66.666666666666657</v>
      </c>
      <c r="AL136" s="3">
        <v>3</v>
      </c>
      <c r="AM136" s="71">
        <f>AL136/O136*100</f>
        <v>150</v>
      </c>
      <c r="AN136" s="10">
        <v>1</v>
      </c>
      <c r="AO136" s="71">
        <f t="shared" ref="AO136:AO195" si="84">AN136/O136*100</f>
        <v>50</v>
      </c>
    </row>
    <row r="137" spans="1:41" s="55" customFormat="1" ht="33.75" customHeight="1" x14ac:dyDescent="0.25">
      <c r="A137" s="97">
        <v>119</v>
      </c>
      <c r="B137" s="57" t="s">
        <v>165</v>
      </c>
      <c r="C137" s="37">
        <f t="shared" si="82"/>
        <v>9</v>
      </c>
      <c r="D137" s="15">
        <v>1</v>
      </c>
      <c r="E137" s="15"/>
      <c r="F137" s="15">
        <v>2</v>
      </c>
      <c r="G137" s="3"/>
      <c r="H137" s="3">
        <v>1</v>
      </c>
      <c r="I137" s="3"/>
      <c r="J137" s="3">
        <v>2</v>
      </c>
      <c r="K137" s="3">
        <v>1</v>
      </c>
      <c r="L137" s="3"/>
      <c r="M137" s="3">
        <v>1</v>
      </c>
      <c r="N137" s="3">
        <v>1</v>
      </c>
      <c r="O137" s="3">
        <v>1</v>
      </c>
      <c r="P137" s="36">
        <f t="shared" si="83"/>
        <v>17</v>
      </c>
      <c r="Q137" s="44">
        <f>P137/C137*100</f>
        <v>188.88888888888889</v>
      </c>
      <c r="R137" s="46"/>
      <c r="S137" s="6">
        <f>R137/D137*100</f>
        <v>0</v>
      </c>
      <c r="T137" s="2"/>
      <c r="U137" s="6"/>
      <c r="V137" s="2"/>
      <c r="W137" s="6">
        <f>V137/F137*100</f>
        <v>0</v>
      </c>
      <c r="X137" s="2"/>
      <c r="Y137" s="6"/>
      <c r="Z137" s="2">
        <v>2</v>
      </c>
      <c r="AA137" s="6">
        <f>Z137/H137*100</f>
        <v>200</v>
      </c>
      <c r="AB137" s="2"/>
      <c r="AC137" s="6"/>
      <c r="AD137" s="2">
        <v>1</v>
      </c>
      <c r="AE137" s="6">
        <f>AD137/J137*100</f>
        <v>50</v>
      </c>
      <c r="AF137" s="2">
        <v>1</v>
      </c>
      <c r="AG137" s="58">
        <f>AF137/K137*100</f>
        <v>100</v>
      </c>
      <c r="AH137" s="3">
        <v>1</v>
      </c>
      <c r="AI137" s="58"/>
      <c r="AJ137" s="3">
        <v>8</v>
      </c>
      <c r="AK137" s="71">
        <f>AJ137/M137*100</f>
        <v>800</v>
      </c>
      <c r="AL137" s="3">
        <v>2</v>
      </c>
      <c r="AM137" s="71">
        <f>AL137/O137*100</f>
        <v>200</v>
      </c>
      <c r="AN137" s="10">
        <v>2</v>
      </c>
      <c r="AO137" s="71">
        <f t="shared" si="84"/>
        <v>200</v>
      </c>
    </row>
    <row r="138" spans="1:41" s="55" customFormat="1" ht="33.75" customHeight="1" x14ac:dyDescent="0.25">
      <c r="A138" s="97">
        <v>120</v>
      </c>
      <c r="B138" s="57" t="s">
        <v>112</v>
      </c>
      <c r="C138" s="37">
        <f t="shared" si="82"/>
        <v>8</v>
      </c>
      <c r="D138" s="15"/>
      <c r="E138" s="15"/>
      <c r="F138" s="15"/>
      <c r="G138" s="3"/>
      <c r="H138" s="3"/>
      <c r="I138" s="3"/>
      <c r="J138" s="3"/>
      <c r="K138" s="3">
        <v>1</v>
      </c>
      <c r="L138" s="3">
        <v>5</v>
      </c>
      <c r="M138" s="3">
        <v>2</v>
      </c>
      <c r="N138" s="3"/>
      <c r="O138" s="3">
        <v>0</v>
      </c>
      <c r="P138" s="36">
        <f t="shared" si="83"/>
        <v>27</v>
      </c>
      <c r="Q138" s="44"/>
      <c r="R138" s="46"/>
      <c r="S138" s="6"/>
      <c r="T138" s="2"/>
      <c r="U138" s="6"/>
      <c r="V138" s="2">
        <v>1</v>
      </c>
      <c r="W138" s="6"/>
      <c r="X138" s="2">
        <v>3</v>
      </c>
      <c r="Y138" s="6"/>
      <c r="Z138" s="2">
        <v>4</v>
      </c>
      <c r="AA138" s="6"/>
      <c r="AB138" s="2">
        <v>1</v>
      </c>
      <c r="AC138" s="6"/>
      <c r="AD138" s="2">
        <v>2</v>
      </c>
      <c r="AE138" s="6"/>
      <c r="AF138" s="2"/>
      <c r="AG138" s="58">
        <f>AF138/K138*100</f>
        <v>0</v>
      </c>
      <c r="AH138" s="3">
        <v>2</v>
      </c>
      <c r="AI138" s="58">
        <f>AH138/L138*100</f>
        <v>40</v>
      </c>
      <c r="AJ138" s="3">
        <v>5</v>
      </c>
      <c r="AK138" s="71">
        <f>AJ138/M138*100</f>
        <v>250</v>
      </c>
      <c r="AL138" s="3">
        <v>5</v>
      </c>
      <c r="AM138" s="71"/>
      <c r="AN138" s="10">
        <v>4</v>
      </c>
      <c r="AO138" s="71"/>
    </row>
    <row r="139" spans="1:41" s="55" customFormat="1" ht="33.75" customHeight="1" x14ac:dyDescent="0.25">
      <c r="A139" s="97">
        <v>121</v>
      </c>
      <c r="B139" s="57" t="s">
        <v>167</v>
      </c>
      <c r="C139" s="37">
        <f t="shared" si="82"/>
        <v>3</v>
      </c>
      <c r="D139" s="15"/>
      <c r="E139" s="15">
        <v>1</v>
      </c>
      <c r="F139" s="15"/>
      <c r="G139" s="3"/>
      <c r="H139" s="3">
        <v>1</v>
      </c>
      <c r="I139" s="3"/>
      <c r="J139" s="3"/>
      <c r="K139" s="3"/>
      <c r="L139" s="3"/>
      <c r="M139" s="3"/>
      <c r="N139" s="3">
        <v>1</v>
      </c>
      <c r="O139" s="3">
        <v>1</v>
      </c>
      <c r="P139" s="36">
        <f t="shared" si="83"/>
        <v>31</v>
      </c>
      <c r="Q139" s="44">
        <f>P139/C139*100</f>
        <v>1033.3333333333335</v>
      </c>
      <c r="R139" s="46">
        <v>1</v>
      </c>
      <c r="S139" s="6"/>
      <c r="T139" s="16">
        <v>3</v>
      </c>
      <c r="U139" s="6">
        <f>T139/E139*100</f>
        <v>300</v>
      </c>
      <c r="V139" s="2"/>
      <c r="W139" s="6"/>
      <c r="X139" s="2">
        <v>2</v>
      </c>
      <c r="Y139" s="6"/>
      <c r="Z139" s="2">
        <v>3</v>
      </c>
      <c r="AA139" s="6">
        <f>Z139/H139*100</f>
        <v>300</v>
      </c>
      <c r="AB139" s="2">
        <v>1</v>
      </c>
      <c r="AC139" s="6"/>
      <c r="AD139" s="2"/>
      <c r="AE139" s="6"/>
      <c r="AF139" s="2">
        <v>1</v>
      </c>
      <c r="AG139" s="58"/>
      <c r="AH139" s="3">
        <v>4</v>
      </c>
      <c r="AI139" s="58"/>
      <c r="AJ139" s="3">
        <v>5</v>
      </c>
      <c r="AK139" s="71"/>
      <c r="AL139" s="3">
        <v>5</v>
      </c>
      <c r="AM139" s="71"/>
      <c r="AN139" s="10">
        <v>6</v>
      </c>
      <c r="AO139" s="71">
        <f t="shared" si="84"/>
        <v>600</v>
      </c>
    </row>
    <row r="140" spans="1:41" s="55" customFormat="1" ht="33.75" customHeight="1" x14ac:dyDescent="0.25">
      <c r="A140" s="97">
        <v>122</v>
      </c>
      <c r="B140" s="57" t="s">
        <v>43</v>
      </c>
      <c r="C140" s="37">
        <f t="shared" si="82"/>
        <v>25</v>
      </c>
      <c r="D140" s="15">
        <v>1</v>
      </c>
      <c r="E140" s="15">
        <v>9</v>
      </c>
      <c r="F140" s="15">
        <v>2</v>
      </c>
      <c r="G140" s="3">
        <v>4</v>
      </c>
      <c r="H140" s="3">
        <v>2</v>
      </c>
      <c r="I140" s="3"/>
      <c r="J140" s="3">
        <v>3</v>
      </c>
      <c r="K140" s="3"/>
      <c r="L140" s="3">
        <v>1</v>
      </c>
      <c r="M140" s="3">
        <v>2</v>
      </c>
      <c r="N140" s="3">
        <v>1</v>
      </c>
      <c r="O140" s="3">
        <v>0</v>
      </c>
      <c r="P140" s="36">
        <f t="shared" si="83"/>
        <v>19</v>
      </c>
      <c r="Q140" s="44">
        <f>P140/C140*100</f>
        <v>76</v>
      </c>
      <c r="R140" s="46"/>
      <c r="S140" s="6">
        <f>R140/D140*100</f>
        <v>0</v>
      </c>
      <c r="T140" s="16">
        <v>1</v>
      </c>
      <c r="U140" s="6">
        <f>T140/E140*100</f>
        <v>11.111111111111111</v>
      </c>
      <c r="V140" s="2"/>
      <c r="W140" s="6">
        <f>V140/F140*100</f>
        <v>0</v>
      </c>
      <c r="X140" s="2">
        <v>1</v>
      </c>
      <c r="Y140" s="6">
        <f>X140/G140*100</f>
        <v>25</v>
      </c>
      <c r="Z140" s="2">
        <v>2</v>
      </c>
      <c r="AA140" s="6">
        <f>Z140/H140*100</f>
        <v>100</v>
      </c>
      <c r="AB140" s="2"/>
      <c r="AC140" s="6"/>
      <c r="AD140" s="2">
        <v>1</v>
      </c>
      <c r="AE140" s="6">
        <f>AD140/J140*100</f>
        <v>33.333333333333329</v>
      </c>
      <c r="AF140" s="2">
        <v>3</v>
      </c>
      <c r="AG140" s="58"/>
      <c r="AH140" s="3">
        <v>6</v>
      </c>
      <c r="AI140" s="58">
        <f>AH140/L140*100</f>
        <v>600</v>
      </c>
      <c r="AJ140" s="3">
        <v>2</v>
      </c>
      <c r="AK140" s="71">
        <f>AJ140/M140*100</f>
        <v>100</v>
      </c>
      <c r="AL140" s="3">
        <v>2</v>
      </c>
      <c r="AM140" s="71"/>
      <c r="AN140" s="10">
        <v>1</v>
      </c>
      <c r="AO140" s="71"/>
    </row>
    <row r="141" spans="1:41" s="55" customFormat="1" ht="33.75" customHeight="1" x14ac:dyDescent="0.25">
      <c r="A141" s="97">
        <v>123</v>
      </c>
      <c r="B141" s="57" t="s">
        <v>168</v>
      </c>
      <c r="C141" s="37">
        <f t="shared" si="82"/>
        <v>16</v>
      </c>
      <c r="D141" s="15">
        <v>2</v>
      </c>
      <c r="E141" s="15"/>
      <c r="F141" s="15">
        <v>1</v>
      </c>
      <c r="G141" s="3">
        <v>1</v>
      </c>
      <c r="H141" s="3">
        <v>1</v>
      </c>
      <c r="I141" s="3">
        <v>1</v>
      </c>
      <c r="J141" s="3">
        <v>2</v>
      </c>
      <c r="K141" s="3">
        <v>1</v>
      </c>
      <c r="L141" s="3">
        <v>5</v>
      </c>
      <c r="M141" s="3">
        <v>1</v>
      </c>
      <c r="N141" s="3">
        <v>1</v>
      </c>
      <c r="O141" s="3">
        <v>2</v>
      </c>
      <c r="P141" s="36">
        <f t="shared" si="83"/>
        <v>25</v>
      </c>
      <c r="Q141" s="44">
        <f>P141/C141*100</f>
        <v>156.25</v>
      </c>
      <c r="R141" s="46">
        <v>3</v>
      </c>
      <c r="S141" s="6">
        <f>R141/D141*100</f>
        <v>150</v>
      </c>
      <c r="T141" s="16">
        <v>1</v>
      </c>
      <c r="U141" s="6"/>
      <c r="V141" s="2">
        <v>1</v>
      </c>
      <c r="W141" s="6">
        <f>V141/F141*100</f>
        <v>100</v>
      </c>
      <c r="X141" s="2">
        <v>3</v>
      </c>
      <c r="Y141" s="6">
        <f>X141/G141*100</f>
        <v>300</v>
      </c>
      <c r="Z141" s="2">
        <v>3</v>
      </c>
      <c r="AA141" s="6">
        <f>Z141/H141*100</f>
        <v>300</v>
      </c>
      <c r="AB141" s="2"/>
      <c r="AC141" s="6"/>
      <c r="AD141" s="2">
        <v>5</v>
      </c>
      <c r="AE141" s="6">
        <f>AD141/J141*100</f>
        <v>250</v>
      </c>
      <c r="AF141" s="2">
        <v>1</v>
      </c>
      <c r="AG141" s="58">
        <f>AF141/K141*100</f>
        <v>100</v>
      </c>
      <c r="AH141" s="3">
        <v>2</v>
      </c>
      <c r="AI141" s="58">
        <f>AH141/L141*100</f>
        <v>40</v>
      </c>
      <c r="AJ141" s="3">
        <v>3</v>
      </c>
      <c r="AK141" s="71">
        <f>AJ141/M141*100</f>
        <v>300</v>
      </c>
      <c r="AL141" s="3">
        <v>3</v>
      </c>
      <c r="AM141" s="71">
        <f>AL141/O141*100</f>
        <v>150</v>
      </c>
      <c r="AN141" s="10">
        <v>0</v>
      </c>
      <c r="AO141" s="71"/>
    </row>
    <row r="142" spans="1:41" s="55" customFormat="1" ht="33.75" customHeight="1" x14ac:dyDescent="0.25">
      <c r="A142" s="97">
        <v>124</v>
      </c>
      <c r="B142" s="57" t="s">
        <v>76</v>
      </c>
      <c r="C142" s="37">
        <f t="shared" si="82"/>
        <v>0</v>
      </c>
      <c r="D142" s="15"/>
      <c r="E142" s="15"/>
      <c r="F142" s="15"/>
      <c r="G142" s="3"/>
      <c r="H142" s="3"/>
      <c r="I142" s="3"/>
      <c r="J142" s="3"/>
      <c r="K142" s="3"/>
      <c r="L142" s="3"/>
      <c r="M142" s="3"/>
      <c r="N142" s="3"/>
      <c r="O142" s="3">
        <v>0</v>
      </c>
      <c r="P142" s="36">
        <f t="shared" si="83"/>
        <v>1</v>
      </c>
      <c r="Q142" s="44"/>
      <c r="R142" s="46"/>
      <c r="S142" s="6"/>
      <c r="T142" s="2"/>
      <c r="U142" s="6"/>
      <c r="V142" s="2"/>
      <c r="W142" s="6"/>
      <c r="X142" s="2"/>
      <c r="Y142" s="6"/>
      <c r="Z142" s="2"/>
      <c r="AA142" s="6"/>
      <c r="AB142" s="2"/>
      <c r="AC142" s="6"/>
      <c r="AD142" s="2">
        <v>1</v>
      </c>
      <c r="AE142" s="6"/>
      <c r="AF142" s="2"/>
      <c r="AG142" s="58"/>
      <c r="AH142" s="3"/>
      <c r="AI142" s="58"/>
      <c r="AJ142" s="3"/>
      <c r="AK142" s="71"/>
      <c r="AL142" s="3"/>
      <c r="AM142" s="71"/>
      <c r="AN142" s="10">
        <v>0</v>
      </c>
      <c r="AO142" s="71"/>
    </row>
    <row r="143" spans="1:41" s="55" customFormat="1" ht="33.75" customHeight="1" x14ac:dyDescent="0.25">
      <c r="A143" s="97">
        <v>125</v>
      </c>
      <c r="B143" s="57" t="s">
        <v>77</v>
      </c>
      <c r="C143" s="37">
        <f t="shared" si="82"/>
        <v>6</v>
      </c>
      <c r="D143" s="15">
        <v>1</v>
      </c>
      <c r="E143" s="15"/>
      <c r="F143" s="15">
        <v>1</v>
      </c>
      <c r="G143" s="3"/>
      <c r="H143" s="3"/>
      <c r="I143" s="3"/>
      <c r="J143" s="3">
        <v>1</v>
      </c>
      <c r="K143" s="3"/>
      <c r="L143" s="3">
        <v>3</v>
      </c>
      <c r="M143" s="3"/>
      <c r="N143" s="3"/>
      <c r="O143" s="3">
        <v>0</v>
      </c>
      <c r="P143" s="36">
        <f t="shared" si="83"/>
        <v>13</v>
      </c>
      <c r="Q143" s="44">
        <f>P143/C143*100</f>
        <v>216.66666666666666</v>
      </c>
      <c r="R143" s="46"/>
      <c r="S143" s="6">
        <f>R143/D143*100</f>
        <v>0</v>
      </c>
      <c r="T143" s="2"/>
      <c r="U143" s="6"/>
      <c r="V143" s="2">
        <v>1</v>
      </c>
      <c r="W143" s="6"/>
      <c r="X143" s="2"/>
      <c r="Y143" s="6"/>
      <c r="Z143" s="2"/>
      <c r="AA143" s="6"/>
      <c r="AB143" s="2">
        <v>1</v>
      </c>
      <c r="AC143" s="6"/>
      <c r="AD143" s="2">
        <v>3</v>
      </c>
      <c r="AE143" s="6">
        <f>AD143/J143*100</f>
        <v>300</v>
      </c>
      <c r="AF143" s="2">
        <v>4</v>
      </c>
      <c r="AG143" s="58"/>
      <c r="AH143" s="3">
        <v>3</v>
      </c>
      <c r="AI143" s="58">
        <f>AH143/L143*100</f>
        <v>100</v>
      </c>
      <c r="AJ143" s="3"/>
      <c r="AK143" s="71"/>
      <c r="AL143" s="3"/>
      <c r="AM143" s="71"/>
      <c r="AN143" s="10">
        <v>1</v>
      </c>
      <c r="AO143" s="71"/>
    </row>
    <row r="144" spans="1:41" s="55" customFormat="1" ht="33.75" customHeight="1" x14ac:dyDescent="0.25">
      <c r="A144" s="97">
        <v>126</v>
      </c>
      <c r="B144" s="57" t="s">
        <v>78</v>
      </c>
      <c r="C144" s="37">
        <f t="shared" si="82"/>
        <v>12</v>
      </c>
      <c r="D144" s="15"/>
      <c r="E144" s="15">
        <v>1</v>
      </c>
      <c r="F144" s="15"/>
      <c r="G144" s="3">
        <v>2</v>
      </c>
      <c r="H144" s="3">
        <v>1</v>
      </c>
      <c r="I144" s="3"/>
      <c r="J144" s="3">
        <v>4</v>
      </c>
      <c r="K144" s="3">
        <v>1</v>
      </c>
      <c r="L144" s="3">
        <v>2</v>
      </c>
      <c r="M144" s="3">
        <v>1</v>
      </c>
      <c r="N144" s="3"/>
      <c r="O144" s="3">
        <v>3</v>
      </c>
      <c r="P144" s="36">
        <f t="shared" si="83"/>
        <v>33</v>
      </c>
      <c r="Q144" s="44">
        <f>P144/C144*100</f>
        <v>275</v>
      </c>
      <c r="R144" s="46">
        <v>11</v>
      </c>
      <c r="S144" s="6"/>
      <c r="T144" s="16">
        <v>2</v>
      </c>
      <c r="U144" s="6">
        <f>T144/E144*100</f>
        <v>200</v>
      </c>
      <c r="V144" s="2">
        <v>5</v>
      </c>
      <c r="W144" s="6"/>
      <c r="X144" s="2">
        <v>1</v>
      </c>
      <c r="Y144" s="6">
        <f>X144/G144*100</f>
        <v>50</v>
      </c>
      <c r="Z144" s="2">
        <v>1</v>
      </c>
      <c r="AA144" s="6">
        <f>Z144/H144*100</f>
        <v>100</v>
      </c>
      <c r="AB144" s="2">
        <v>1</v>
      </c>
      <c r="AC144" s="6"/>
      <c r="AD144" s="2"/>
      <c r="AE144" s="6">
        <f>AD144/J144*100</f>
        <v>0</v>
      </c>
      <c r="AF144" s="2"/>
      <c r="AG144" s="58">
        <f>AF144/K144*100</f>
        <v>0</v>
      </c>
      <c r="AH144" s="3">
        <v>3</v>
      </c>
      <c r="AI144" s="58">
        <f>AH144/L144*100</f>
        <v>150</v>
      </c>
      <c r="AJ144" s="3">
        <v>5</v>
      </c>
      <c r="AK144" s="71">
        <f>AJ144/M144*100</f>
        <v>500</v>
      </c>
      <c r="AL144" s="3">
        <v>1</v>
      </c>
      <c r="AM144" s="71">
        <f>AL144/O144*100</f>
        <v>33.333333333333329</v>
      </c>
      <c r="AN144" s="10">
        <v>3</v>
      </c>
      <c r="AO144" s="71">
        <f t="shared" si="84"/>
        <v>100</v>
      </c>
    </row>
    <row r="145" spans="1:41" s="55" customFormat="1" ht="33.75" customHeight="1" x14ac:dyDescent="0.25">
      <c r="A145" s="97">
        <v>127</v>
      </c>
      <c r="B145" s="57" t="s">
        <v>79</v>
      </c>
      <c r="C145" s="37">
        <f t="shared" si="82"/>
        <v>1</v>
      </c>
      <c r="D145" s="15"/>
      <c r="E145" s="15"/>
      <c r="F145" s="15"/>
      <c r="G145" s="3"/>
      <c r="H145" s="3"/>
      <c r="I145" s="3"/>
      <c r="J145" s="3"/>
      <c r="K145" s="3"/>
      <c r="L145" s="3"/>
      <c r="M145" s="3"/>
      <c r="N145" s="3">
        <v>1</v>
      </c>
      <c r="O145" s="3">
        <v>1</v>
      </c>
      <c r="P145" s="36">
        <f t="shared" si="83"/>
        <v>6</v>
      </c>
      <c r="Q145" s="44"/>
      <c r="R145" s="46"/>
      <c r="S145" s="6"/>
      <c r="T145" s="16">
        <v>1</v>
      </c>
      <c r="U145" s="6"/>
      <c r="V145" s="2"/>
      <c r="W145" s="6"/>
      <c r="X145" s="2"/>
      <c r="Y145" s="6"/>
      <c r="Z145" s="2">
        <v>1</v>
      </c>
      <c r="AA145" s="6"/>
      <c r="AB145" s="2">
        <v>1</v>
      </c>
      <c r="AC145" s="6"/>
      <c r="AD145" s="2">
        <v>2</v>
      </c>
      <c r="AE145" s="6"/>
      <c r="AF145" s="2"/>
      <c r="AG145" s="58"/>
      <c r="AH145" s="3"/>
      <c r="AI145" s="58"/>
      <c r="AJ145" s="3"/>
      <c r="AK145" s="71"/>
      <c r="AL145" s="3">
        <v>1</v>
      </c>
      <c r="AM145" s="71"/>
      <c r="AN145" s="147"/>
      <c r="AO145" s="71"/>
    </row>
    <row r="146" spans="1:41" s="55" customFormat="1" ht="33.75" customHeight="1" x14ac:dyDescent="0.25">
      <c r="A146" s="97">
        <v>128</v>
      </c>
      <c r="B146" s="57" t="s">
        <v>80</v>
      </c>
      <c r="C146" s="37">
        <f t="shared" si="82"/>
        <v>3</v>
      </c>
      <c r="D146" s="15"/>
      <c r="E146" s="15"/>
      <c r="F146" s="15"/>
      <c r="G146" s="3"/>
      <c r="H146" s="3">
        <v>2</v>
      </c>
      <c r="I146" s="3"/>
      <c r="J146" s="3"/>
      <c r="K146" s="3"/>
      <c r="L146" s="3">
        <v>1</v>
      </c>
      <c r="M146" s="3"/>
      <c r="N146" s="3"/>
      <c r="O146" s="3">
        <v>0</v>
      </c>
      <c r="P146" s="36">
        <f t="shared" si="83"/>
        <v>1</v>
      </c>
      <c r="Q146" s="44">
        <f>P146/C146*100</f>
        <v>33.333333333333329</v>
      </c>
      <c r="R146" s="46"/>
      <c r="S146" s="6"/>
      <c r="T146" s="2"/>
      <c r="U146" s="6"/>
      <c r="V146" s="2">
        <v>1</v>
      </c>
      <c r="W146" s="6"/>
      <c r="X146" s="2"/>
      <c r="Y146" s="6"/>
      <c r="Z146" s="2"/>
      <c r="AA146" s="6"/>
      <c r="AB146" s="2"/>
      <c r="AC146" s="6"/>
      <c r="AD146" s="2"/>
      <c r="AE146" s="6"/>
      <c r="AF146" s="2"/>
      <c r="AG146" s="58"/>
      <c r="AH146" s="3"/>
      <c r="AI146" s="58">
        <f>AH146/L146*100</f>
        <v>0</v>
      </c>
      <c r="AJ146" s="3"/>
      <c r="AK146" s="71"/>
      <c r="AL146" s="3"/>
      <c r="AM146" s="71"/>
      <c r="AN146" s="10">
        <v>0</v>
      </c>
      <c r="AO146" s="71"/>
    </row>
    <row r="147" spans="1:41" s="55" customFormat="1" ht="33.75" customHeight="1" x14ac:dyDescent="0.25">
      <c r="A147" s="97">
        <v>129</v>
      </c>
      <c r="B147" s="57" t="s">
        <v>81</v>
      </c>
      <c r="C147" s="37">
        <f t="shared" si="82"/>
        <v>1</v>
      </c>
      <c r="D147" s="15"/>
      <c r="E147" s="15"/>
      <c r="F147" s="15"/>
      <c r="G147" s="3"/>
      <c r="H147" s="3"/>
      <c r="I147" s="3"/>
      <c r="J147" s="3"/>
      <c r="K147" s="3"/>
      <c r="L147" s="3">
        <v>1</v>
      </c>
      <c r="M147" s="3"/>
      <c r="N147" s="3"/>
      <c r="O147" s="3">
        <v>0</v>
      </c>
      <c r="P147" s="36">
        <f t="shared" si="83"/>
        <v>3</v>
      </c>
      <c r="Q147" s="44"/>
      <c r="R147" s="46"/>
      <c r="S147" s="6"/>
      <c r="T147" s="2"/>
      <c r="U147" s="6"/>
      <c r="V147" s="2"/>
      <c r="W147" s="6"/>
      <c r="X147" s="2">
        <v>1</v>
      </c>
      <c r="Y147" s="6"/>
      <c r="Z147" s="2"/>
      <c r="AA147" s="6"/>
      <c r="AB147" s="2"/>
      <c r="AC147" s="6"/>
      <c r="AD147" s="2"/>
      <c r="AE147" s="6"/>
      <c r="AF147" s="2"/>
      <c r="AG147" s="58"/>
      <c r="AH147" s="3"/>
      <c r="AI147" s="58">
        <f>AH147/L147*100</f>
        <v>0</v>
      </c>
      <c r="AJ147" s="3">
        <v>1</v>
      </c>
      <c r="AK147" s="71"/>
      <c r="AL147" s="3">
        <v>1</v>
      </c>
      <c r="AM147" s="71"/>
      <c r="AN147" s="10">
        <v>0</v>
      </c>
      <c r="AO147" s="71"/>
    </row>
    <row r="148" spans="1:41" s="55" customFormat="1" ht="33.75" customHeight="1" x14ac:dyDescent="0.25">
      <c r="A148" s="97">
        <v>130</v>
      </c>
      <c r="B148" s="57" t="s">
        <v>82</v>
      </c>
      <c r="C148" s="37">
        <f t="shared" si="82"/>
        <v>1</v>
      </c>
      <c r="D148" s="15"/>
      <c r="E148" s="15"/>
      <c r="F148" s="15"/>
      <c r="G148" s="3"/>
      <c r="H148" s="3"/>
      <c r="I148" s="3"/>
      <c r="J148" s="3"/>
      <c r="K148" s="3"/>
      <c r="L148" s="3">
        <v>1</v>
      </c>
      <c r="M148" s="3"/>
      <c r="N148" s="3"/>
      <c r="O148" s="3">
        <v>0</v>
      </c>
      <c r="P148" s="36">
        <f t="shared" si="83"/>
        <v>9</v>
      </c>
      <c r="Q148" s="44"/>
      <c r="R148" s="46"/>
      <c r="S148" s="6"/>
      <c r="T148" s="2"/>
      <c r="U148" s="6"/>
      <c r="V148" s="2"/>
      <c r="W148" s="6"/>
      <c r="X148" s="2"/>
      <c r="Y148" s="6"/>
      <c r="Z148" s="2">
        <v>2</v>
      </c>
      <c r="AA148" s="6"/>
      <c r="AB148" s="2"/>
      <c r="AC148" s="6"/>
      <c r="AD148" s="2"/>
      <c r="AE148" s="6"/>
      <c r="AF148" s="2">
        <v>1</v>
      </c>
      <c r="AG148" s="58"/>
      <c r="AH148" s="3">
        <v>1</v>
      </c>
      <c r="AI148" s="58">
        <f>AH148/L148*100</f>
        <v>100</v>
      </c>
      <c r="AJ148" s="3">
        <v>1</v>
      </c>
      <c r="AK148" s="71"/>
      <c r="AL148" s="3"/>
      <c r="AM148" s="71"/>
      <c r="AN148" s="10">
        <v>4</v>
      </c>
      <c r="AO148" s="71"/>
    </row>
    <row r="149" spans="1:41" s="55" customFormat="1" ht="33.75" customHeight="1" x14ac:dyDescent="0.25">
      <c r="A149" s="97">
        <v>131</v>
      </c>
      <c r="B149" s="57" t="s">
        <v>149</v>
      </c>
      <c r="C149" s="37">
        <f t="shared" si="82"/>
        <v>3</v>
      </c>
      <c r="D149" s="15"/>
      <c r="E149" s="15"/>
      <c r="F149" s="15"/>
      <c r="G149" s="3">
        <v>1</v>
      </c>
      <c r="H149" s="3"/>
      <c r="I149" s="3">
        <v>2</v>
      </c>
      <c r="J149" s="3"/>
      <c r="K149" s="3"/>
      <c r="L149" s="3"/>
      <c r="M149" s="3"/>
      <c r="N149" s="3"/>
      <c r="O149" s="3">
        <v>4</v>
      </c>
      <c r="P149" s="36">
        <f t="shared" si="83"/>
        <v>10</v>
      </c>
      <c r="Q149" s="44">
        <f>P149/C149*100</f>
        <v>333.33333333333337</v>
      </c>
      <c r="R149" s="46"/>
      <c r="S149" s="6"/>
      <c r="T149" s="16">
        <v>4</v>
      </c>
      <c r="U149" s="6"/>
      <c r="V149" s="2"/>
      <c r="W149" s="6"/>
      <c r="X149" s="2"/>
      <c r="Y149" s="6"/>
      <c r="Z149" s="2"/>
      <c r="AA149" s="6"/>
      <c r="AB149" s="2">
        <v>2</v>
      </c>
      <c r="AC149" s="6">
        <f>AB149/I149*100</f>
        <v>100</v>
      </c>
      <c r="AD149" s="2"/>
      <c r="AE149" s="6"/>
      <c r="AF149" s="2"/>
      <c r="AG149" s="58"/>
      <c r="AH149" s="3"/>
      <c r="AI149" s="58"/>
      <c r="AJ149" s="3"/>
      <c r="AK149" s="71"/>
      <c r="AL149" s="3"/>
      <c r="AM149" s="71"/>
      <c r="AN149" s="10">
        <v>4</v>
      </c>
      <c r="AO149" s="71">
        <f t="shared" si="84"/>
        <v>100</v>
      </c>
    </row>
    <row r="150" spans="1:41" s="55" customFormat="1" ht="33.75" customHeight="1" x14ac:dyDescent="0.25">
      <c r="A150" s="97">
        <v>132</v>
      </c>
      <c r="B150" s="57" t="s">
        <v>83</v>
      </c>
      <c r="C150" s="37">
        <f t="shared" si="82"/>
        <v>122</v>
      </c>
      <c r="D150" s="15">
        <v>4</v>
      </c>
      <c r="E150" s="15">
        <v>1</v>
      </c>
      <c r="F150" s="15">
        <v>1</v>
      </c>
      <c r="G150" s="3">
        <v>10</v>
      </c>
      <c r="H150" s="3"/>
      <c r="I150" s="3">
        <v>6</v>
      </c>
      <c r="J150" s="3">
        <v>13</v>
      </c>
      <c r="K150" s="3">
        <v>45</v>
      </c>
      <c r="L150" s="3">
        <v>13</v>
      </c>
      <c r="M150" s="3">
        <v>25</v>
      </c>
      <c r="N150" s="3">
        <v>4</v>
      </c>
      <c r="O150" s="3">
        <v>1</v>
      </c>
      <c r="P150" s="36">
        <f t="shared" si="83"/>
        <v>213</v>
      </c>
      <c r="Q150" s="44">
        <f>P150/C150*100</f>
        <v>174.59016393442624</v>
      </c>
      <c r="R150" s="46">
        <v>5</v>
      </c>
      <c r="S150" s="6">
        <f>R150/D150*100</f>
        <v>125</v>
      </c>
      <c r="T150" s="16">
        <v>8</v>
      </c>
      <c r="U150" s="6">
        <f>T150/E150*100</f>
        <v>800</v>
      </c>
      <c r="V150" s="2">
        <v>13</v>
      </c>
      <c r="W150" s="6">
        <f>V150/F150*100</f>
        <v>1300</v>
      </c>
      <c r="X150" s="2">
        <v>17</v>
      </c>
      <c r="Y150" s="6">
        <f>X150/G150*100</f>
        <v>170</v>
      </c>
      <c r="Z150" s="2">
        <v>4</v>
      </c>
      <c r="AA150" s="6"/>
      <c r="AB150" s="2">
        <v>11</v>
      </c>
      <c r="AC150" s="6">
        <f>AB150/I150*100</f>
        <v>183.33333333333331</v>
      </c>
      <c r="AD150" s="2">
        <v>15</v>
      </c>
      <c r="AE150" s="6">
        <f>AD150/J150*100</f>
        <v>115.38461538461537</v>
      </c>
      <c r="AF150" s="2">
        <v>55</v>
      </c>
      <c r="AG150" s="58">
        <f>AF150/K150*100</f>
        <v>122.22222222222223</v>
      </c>
      <c r="AH150" s="3">
        <v>44</v>
      </c>
      <c r="AI150" s="58">
        <f>AH150/L150*100</f>
        <v>338.46153846153845</v>
      </c>
      <c r="AJ150" s="3">
        <v>24</v>
      </c>
      <c r="AK150" s="71">
        <f>AJ150/M150*100</f>
        <v>96</v>
      </c>
      <c r="AL150" s="3">
        <v>14</v>
      </c>
      <c r="AM150" s="71">
        <f>AL150/O150*100</f>
        <v>1400</v>
      </c>
      <c r="AN150" s="10">
        <v>3</v>
      </c>
      <c r="AO150" s="71">
        <f t="shared" si="84"/>
        <v>300</v>
      </c>
    </row>
    <row r="151" spans="1:41" s="55" customFormat="1" ht="33.75" customHeight="1" x14ac:dyDescent="0.25">
      <c r="A151" s="97">
        <v>133</v>
      </c>
      <c r="B151" s="57" t="s">
        <v>172</v>
      </c>
      <c r="C151" s="37">
        <f t="shared" si="82"/>
        <v>28</v>
      </c>
      <c r="D151" s="15">
        <v>1</v>
      </c>
      <c r="E151" s="15">
        <v>1</v>
      </c>
      <c r="F151" s="15">
        <v>3</v>
      </c>
      <c r="G151" s="3">
        <v>3</v>
      </c>
      <c r="H151" s="3">
        <v>2</v>
      </c>
      <c r="I151" s="3">
        <v>2</v>
      </c>
      <c r="J151" s="3">
        <v>3</v>
      </c>
      <c r="K151" s="3">
        <v>5</v>
      </c>
      <c r="L151" s="3">
        <v>1</v>
      </c>
      <c r="M151" s="3">
        <v>3</v>
      </c>
      <c r="N151" s="3">
        <v>4</v>
      </c>
      <c r="O151" s="3">
        <v>2</v>
      </c>
      <c r="P151" s="36">
        <f t="shared" si="83"/>
        <v>18</v>
      </c>
      <c r="Q151" s="44">
        <f>P151/C151*100</f>
        <v>64.285714285714292</v>
      </c>
      <c r="R151" s="46">
        <v>1</v>
      </c>
      <c r="S151" s="6">
        <f>R151/D151*100</f>
        <v>100</v>
      </c>
      <c r="T151" s="16">
        <v>2</v>
      </c>
      <c r="U151" s="6">
        <f>T151/E151*100</f>
        <v>200</v>
      </c>
      <c r="V151" s="2">
        <v>1</v>
      </c>
      <c r="W151" s="6">
        <f>V151/F151*100</f>
        <v>33.333333333333329</v>
      </c>
      <c r="X151" s="2">
        <v>2</v>
      </c>
      <c r="Y151" s="6">
        <f>X151/G151*100</f>
        <v>66.666666666666657</v>
      </c>
      <c r="Z151" s="2">
        <v>2</v>
      </c>
      <c r="AA151" s="6">
        <f>Z151/H151*100</f>
        <v>100</v>
      </c>
      <c r="AB151" s="2">
        <v>3</v>
      </c>
      <c r="AC151" s="6">
        <f>AB151/I151*100</f>
        <v>150</v>
      </c>
      <c r="AD151" s="2">
        <v>3</v>
      </c>
      <c r="AE151" s="6">
        <f>AD151/J151*100</f>
        <v>100</v>
      </c>
      <c r="AF151" s="2"/>
      <c r="AG151" s="58">
        <f>AF151/K151*100</f>
        <v>0</v>
      </c>
      <c r="AH151" s="3">
        <v>3</v>
      </c>
      <c r="AI151" s="58">
        <f>AH151/L151*100</f>
        <v>300</v>
      </c>
      <c r="AJ151" s="3"/>
      <c r="AK151" s="71">
        <f>AJ151/M151*100</f>
        <v>0</v>
      </c>
      <c r="AL151" s="3">
        <v>1</v>
      </c>
      <c r="AM151" s="71">
        <f>AL151/O151*100</f>
        <v>50</v>
      </c>
      <c r="AN151" s="10">
        <v>0</v>
      </c>
      <c r="AO151" s="71"/>
    </row>
    <row r="152" spans="1:41" s="55" customFormat="1" ht="33.75" customHeight="1" x14ac:dyDescent="0.25">
      <c r="A152" s="97">
        <v>134</v>
      </c>
      <c r="B152" s="57" t="s">
        <v>84</v>
      </c>
      <c r="C152" s="37">
        <f t="shared" si="82"/>
        <v>0</v>
      </c>
      <c r="D152" s="15"/>
      <c r="E152" s="15"/>
      <c r="F152" s="15"/>
      <c r="G152" s="3"/>
      <c r="H152" s="3"/>
      <c r="I152" s="3"/>
      <c r="J152" s="3"/>
      <c r="K152" s="3"/>
      <c r="L152" s="3"/>
      <c r="M152" s="3"/>
      <c r="N152" s="3"/>
      <c r="O152" s="3">
        <v>0</v>
      </c>
      <c r="P152" s="36">
        <f t="shared" si="83"/>
        <v>1</v>
      </c>
      <c r="Q152" s="44"/>
      <c r="R152" s="46"/>
      <c r="S152" s="6"/>
      <c r="T152" s="2"/>
      <c r="U152" s="6"/>
      <c r="V152" s="2"/>
      <c r="W152" s="6"/>
      <c r="X152" s="2"/>
      <c r="Y152" s="6"/>
      <c r="Z152" s="2"/>
      <c r="AA152" s="6"/>
      <c r="AB152" s="2"/>
      <c r="AC152" s="6"/>
      <c r="AD152" s="2"/>
      <c r="AE152" s="6"/>
      <c r="AF152" s="2"/>
      <c r="AG152" s="58"/>
      <c r="AH152" s="3"/>
      <c r="AI152" s="58"/>
      <c r="AJ152" s="3">
        <v>1</v>
      </c>
      <c r="AK152" s="71"/>
      <c r="AL152" s="3"/>
      <c r="AM152" s="71"/>
      <c r="AN152" s="10">
        <v>0</v>
      </c>
      <c r="AO152" s="71"/>
    </row>
    <row r="153" spans="1:41" s="55" customFormat="1" ht="33.75" customHeight="1" x14ac:dyDescent="0.25">
      <c r="A153" s="97">
        <v>135</v>
      </c>
      <c r="B153" s="57" t="s">
        <v>124</v>
      </c>
      <c r="C153" s="37">
        <f t="shared" si="82"/>
        <v>43</v>
      </c>
      <c r="D153" s="15">
        <v>1</v>
      </c>
      <c r="E153" s="15">
        <v>1</v>
      </c>
      <c r="F153" s="15">
        <v>1</v>
      </c>
      <c r="G153" s="3">
        <v>7</v>
      </c>
      <c r="H153" s="3">
        <v>1</v>
      </c>
      <c r="I153" s="3"/>
      <c r="J153" s="3">
        <v>3</v>
      </c>
      <c r="K153" s="3">
        <v>15</v>
      </c>
      <c r="L153" s="3">
        <v>3</v>
      </c>
      <c r="M153" s="3">
        <v>9</v>
      </c>
      <c r="N153" s="3">
        <v>2</v>
      </c>
      <c r="O153" s="3">
        <v>0</v>
      </c>
      <c r="P153" s="36">
        <f t="shared" si="83"/>
        <v>61</v>
      </c>
      <c r="Q153" s="44">
        <f>P153/C153*100</f>
        <v>141.86046511627907</v>
      </c>
      <c r="R153" s="46">
        <v>2</v>
      </c>
      <c r="S153" s="6">
        <f>R153/D153*100</f>
        <v>200</v>
      </c>
      <c r="T153" s="2"/>
      <c r="U153" s="6">
        <f>T153/E153*100</f>
        <v>0</v>
      </c>
      <c r="V153" s="2">
        <v>7</v>
      </c>
      <c r="W153" s="6"/>
      <c r="X153" s="2">
        <v>4</v>
      </c>
      <c r="Y153" s="6">
        <f>X153/G153*100</f>
        <v>57.142857142857139</v>
      </c>
      <c r="Z153" s="2">
        <v>3</v>
      </c>
      <c r="AA153" s="6">
        <f>Z153/H153*100</f>
        <v>300</v>
      </c>
      <c r="AB153" s="2">
        <v>10</v>
      </c>
      <c r="AC153" s="6"/>
      <c r="AD153" s="2">
        <v>19</v>
      </c>
      <c r="AE153" s="6">
        <f>AD153/J153*100</f>
        <v>633.33333333333326</v>
      </c>
      <c r="AF153" s="2">
        <v>5</v>
      </c>
      <c r="AG153" s="58">
        <f>AF153/K153*100</f>
        <v>33.333333333333329</v>
      </c>
      <c r="AH153" s="3">
        <v>3</v>
      </c>
      <c r="AI153" s="58">
        <f>AH153/L153*100</f>
        <v>100</v>
      </c>
      <c r="AJ153" s="3">
        <v>5</v>
      </c>
      <c r="AK153" s="71">
        <f>AJ153/M153*100</f>
        <v>55.555555555555557</v>
      </c>
      <c r="AL153" s="3">
        <v>3</v>
      </c>
      <c r="AM153" s="71"/>
      <c r="AN153" s="10">
        <v>0</v>
      </c>
      <c r="AO153" s="71"/>
    </row>
    <row r="154" spans="1:41" s="55" customFormat="1" ht="33.75" customHeight="1" x14ac:dyDescent="0.25">
      <c r="A154" s="97">
        <v>136</v>
      </c>
      <c r="B154" s="57" t="s">
        <v>85</v>
      </c>
      <c r="C154" s="37">
        <f t="shared" si="82"/>
        <v>0</v>
      </c>
      <c r="D154" s="15"/>
      <c r="E154" s="15"/>
      <c r="F154" s="15"/>
      <c r="G154" s="3"/>
      <c r="H154" s="3"/>
      <c r="I154" s="3"/>
      <c r="J154" s="3"/>
      <c r="K154" s="3"/>
      <c r="L154" s="3"/>
      <c r="M154" s="3"/>
      <c r="N154" s="3"/>
      <c r="O154" s="3">
        <v>2</v>
      </c>
      <c r="P154" s="36">
        <f t="shared" si="83"/>
        <v>4</v>
      </c>
      <c r="Q154" s="44"/>
      <c r="R154" s="46"/>
      <c r="S154" s="6"/>
      <c r="T154" s="2"/>
      <c r="U154" s="6"/>
      <c r="V154" s="2"/>
      <c r="W154" s="6"/>
      <c r="X154" s="2"/>
      <c r="Y154" s="6"/>
      <c r="Z154" s="2">
        <v>1</v>
      </c>
      <c r="AA154" s="6"/>
      <c r="AB154" s="2">
        <v>1</v>
      </c>
      <c r="AC154" s="6"/>
      <c r="AD154" s="2"/>
      <c r="AE154" s="6"/>
      <c r="AF154" s="2"/>
      <c r="AG154" s="58"/>
      <c r="AH154" s="3">
        <v>2</v>
      </c>
      <c r="AI154" s="58"/>
      <c r="AJ154" s="3"/>
      <c r="AK154" s="71"/>
      <c r="AL154" s="3"/>
      <c r="AM154" s="71"/>
      <c r="AN154" s="10">
        <v>0</v>
      </c>
      <c r="AO154" s="71"/>
    </row>
    <row r="155" spans="1:41" s="55" customFormat="1" ht="33.75" customHeight="1" x14ac:dyDescent="0.25">
      <c r="A155" s="97">
        <v>137</v>
      </c>
      <c r="B155" s="57" t="s">
        <v>125</v>
      </c>
      <c r="C155" s="37">
        <f t="shared" si="82"/>
        <v>2</v>
      </c>
      <c r="D155" s="15"/>
      <c r="E155" s="15"/>
      <c r="F155" s="15"/>
      <c r="G155" s="3"/>
      <c r="H155" s="3"/>
      <c r="I155" s="3"/>
      <c r="J155" s="3">
        <v>2</v>
      </c>
      <c r="K155" s="3"/>
      <c r="L155" s="3"/>
      <c r="M155" s="3"/>
      <c r="N155" s="3"/>
      <c r="O155" s="3">
        <v>0</v>
      </c>
      <c r="P155" s="36">
        <f t="shared" si="83"/>
        <v>0</v>
      </c>
      <c r="Q155" s="44"/>
      <c r="R155" s="46"/>
      <c r="S155" s="6"/>
      <c r="T155" s="2"/>
      <c r="U155" s="6"/>
      <c r="V155" s="2"/>
      <c r="W155" s="6"/>
      <c r="X155" s="2"/>
      <c r="Y155" s="6"/>
      <c r="Z155" s="2"/>
      <c r="AA155" s="6"/>
      <c r="AB155" s="2"/>
      <c r="AC155" s="6"/>
      <c r="AD155" s="2"/>
      <c r="AE155" s="6">
        <f>AD155/J155*100</f>
        <v>0</v>
      </c>
      <c r="AF155" s="2"/>
      <c r="AG155" s="58"/>
      <c r="AH155" s="3"/>
      <c r="AI155" s="58"/>
      <c r="AJ155" s="3"/>
      <c r="AK155" s="71"/>
      <c r="AL155" s="3"/>
      <c r="AM155" s="71"/>
      <c r="AN155" s="10">
        <v>0</v>
      </c>
      <c r="AO155" s="71"/>
    </row>
    <row r="156" spans="1:41" s="55" customFormat="1" ht="33.75" customHeight="1" x14ac:dyDescent="0.25">
      <c r="A156" s="97">
        <v>138</v>
      </c>
      <c r="B156" s="57" t="s">
        <v>86</v>
      </c>
      <c r="C156" s="37">
        <f t="shared" si="82"/>
        <v>1</v>
      </c>
      <c r="D156" s="15"/>
      <c r="E156" s="15"/>
      <c r="F156" s="15"/>
      <c r="G156" s="3"/>
      <c r="H156" s="3"/>
      <c r="I156" s="3">
        <v>1</v>
      </c>
      <c r="J156" s="3"/>
      <c r="K156" s="3"/>
      <c r="L156" s="3"/>
      <c r="M156" s="3"/>
      <c r="N156" s="3"/>
      <c r="O156" s="3">
        <v>0</v>
      </c>
      <c r="P156" s="36">
        <f t="shared" si="83"/>
        <v>4</v>
      </c>
      <c r="Q156" s="44">
        <f>P156/C156*100</f>
        <v>400</v>
      </c>
      <c r="R156" s="46"/>
      <c r="S156" s="6"/>
      <c r="T156" s="2"/>
      <c r="U156" s="6"/>
      <c r="V156" s="2"/>
      <c r="W156" s="6"/>
      <c r="X156" s="2"/>
      <c r="Y156" s="6"/>
      <c r="Z156" s="2"/>
      <c r="AA156" s="6"/>
      <c r="AB156" s="2"/>
      <c r="AC156" s="6"/>
      <c r="AD156" s="2"/>
      <c r="AE156" s="6"/>
      <c r="AF156" s="2"/>
      <c r="AG156" s="58"/>
      <c r="AH156" s="3">
        <v>2</v>
      </c>
      <c r="AI156" s="58"/>
      <c r="AJ156" s="3">
        <v>1</v>
      </c>
      <c r="AK156" s="71"/>
      <c r="AL156" s="3"/>
      <c r="AM156" s="71"/>
      <c r="AN156" s="10">
        <v>1</v>
      </c>
      <c r="AO156" s="71"/>
    </row>
    <row r="157" spans="1:41" s="55" customFormat="1" ht="33.75" customHeight="1" x14ac:dyDescent="0.25">
      <c r="A157" s="97">
        <v>139</v>
      </c>
      <c r="B157" s="57" t="s">
        <v>192</v>
      </c>
      <c r="C157" s="37"/>
      <c r="D157" s="15"/>
      <c r="E157" s="15"/>
      <c r="F157" s="15"/>
      <c r="G157" s="3"/>
      <c r="H157" s="3"/>
      <c r="I157" s="3"/>
      <c r="J157" s="3"/>
      <c r="K157" s="3"/>
      <c r="L157" s="3"/>
      <c r="M157" s="3"/>
      <c r="N157" s="3"/>
      <c r="O157" s="3"/>
      <c r="P157" s="36">
        <f t="shared" si="83"/>
        <v>2</v>
      </c>
      <c r="Q157" s="44"/>
      <c r="R157" s="46"/>
      <c r="S157" s="6"/>
      <c r="T157" s="2"/>
      <c r="U157" s="6"/>
      <c r="V157" s="2"/>
      <c r="W157" s="6"/>
      <c r="X157" s="2"/>
      <c r="Y157" s="6"/>
      <c r="Z157" s="2"/>
      <c r="AA157" s="6"/>
      <c r="AB157" s="2"/>
      <c r="AC157" s="6"/>
      <c r="AD157" s="2"/>
      <c r="AE157" s="6"/>
      <c r="AF157" s="2"/>
      <c r="AG157" s="58"/>
      <c r="AH157" s="3"/>
      <c r="AI157" s="58"/>
      <c r="AJ157" s="3"/>
      <c r="AK157" s="71"/>
      <c r="AL157" s="3">
        <v>1</v>
      </c>
      <c r="AM157" s="71"/>
      <c r="AN157" s="10">
        <v>1</v>
      </c>
      <c r="AO157" s="71"/>
    </row>
    <row r="158" spans="1:41" s="55" customFormat="1" ht="33.75" customHeight="1" x14ac:dyDescent="0.25">
      <c r="A158" s="97">
        <v>140</v>
      </c>
      <c r="B158" s="57" t="s">
        <v>87</v>
      </c>
      <c r="C158" s="37">
        <f t="shared" si="82"/>
        <v>141</v>
      </c>
      <c r="D158" s="15">
        <v>9</v>
      </c>
      <c r="E158" s="15">
        <v>6</v>
      </c>
      <c r="F158" s="15">
        <v>24</v>
      </c>
      <c r="G158" s="3">
        <v>14</v>
      </c>
      <c r="H158" s="3">
        <v>19</v>
      </c>
      <c r="I158" s="3">
        <v>3</v>
      </c>
      <c r="J158" s="3">
        <v>12</v>
      </c>
      <c r="K158" s="3">
        <v>5</v>
      </c>
      <c r="L158" s="3">
        <v>9</v>
      </c>
      <c r="M158" s="3">
        <v>9</v>
      </c>
      <c r="N158" s="3">
        <v>31</v>
      </c>
      <c r="O158" s="3">
        <v>3</v>
      </c>
      <c r="P158" s="36">
        <f t="shared" si="83"/>
        <v>216</v>
      </c>
      <c r="Q158" s="44">
        <f>P158/C158*100</f>
        <v>153.19148936170214</v>
      </c>
      <c r="R158" s="46">
        <v>22</v>
      </c>
      <c r="S158" s="6">
        <f>R158/D158*100</f>
        <v>244.44444444444446</v>
      </c>
      <c r="T158" s="16">
        <v>33</v>
      </c>
      <c r="U158" s="6">
        <f>T158/E158*100</f>
        <v>550</v>
      </c>
      <c r="V158" s="2">
        <v>21</v>
      </c>
      <c r="W158" s="6">
        <f>V158/F158*100</f>
        <v>87.5</v>
      </c>
      <c r="X158" s="2">
        <v>12</v>
      </c>
      <c r="Y158" s="6">
        <f>X158/G158*100</f>
        <v>85.714285714285708</v>
      </c>
      <c r="Z158" s="2">
        <v>23</v>
      </c>
      <c r="AA158" s="6">
        <f>Z158/H158*100</f>
        <v>121.05263157894737</v>
      </c>
      <c r="AB158" s="2">
        <v>16</v>
      </c>
      <c r="AC158" s="6">
        <f>AB158/I158*100</f>
        <v>533.33333333333326</v>
      </c>
      <c r="AD158" s="2">
        <v>14</v>
      </c>
      <c r="AE158" s="6">
        <f>AD158/J158*100</f>
        <v>116.66666666666667</v>
      </c>
      <c r="AF158" s="2">
        <v>7</v>
      </c>
      <c r="AG158" s="58">
        <f>AF158/K158*100</f>
        <v>140</v>
      </c>
      <c r="AH158" s="3">
        <v>24</v>
      </c>
      <c r="AI158" s="58">
        <f>AH158/L158*100</f>
        <v>266.66666666666663</v>
      </c>
      <c r="AJ158" s="3">
        <v>22</v>
      </c>
      <c r="AK158" s="71">
        <f>AJ158/M158*100</f>
        <v>244.44444444444446</v>
      </c>
      <c r="AL158" s="3">
        <v>16</v>
      </c>
      <c r="AM158" s="71">
        <f>AL158/O158*100</f>
        <v>533.33333333333326</v>
      </c>
      <c r="AN158" s="10">
        <v>6</v>
      </c>
      <c r="AO158" s="71">
        <f t="shared" si="84"/>
        <v>200</v>
      </c>
    </row>
    <row r="159" spans="1:41" s="55" customFormat="1" ht="33.75" customHeight="1" x14ac:dyDescent="0.25">
      <c r="A159" s="97">
        <v>141</v>
      </c>
      <c r="B159" s="57" t="s">
        <v>113</v>
      </c>
      <c r="C159" s="37">
        <f t="shared" si="82"/>
        <v>5</v>
      </c>
      <c r="D159" s="15"/>
      <c r="E159" s="15">
        <v>1</v>
      </c>
      <c r="F159" s="15"/>
      <c r="G159" s="3"/>
      <c r="H159" s="3"/>
      <c r="I159" s="3"/>
      <c r="J159" s="3"/>
      <c r="K159" s="3"/>
      <c r="L159" s="3"/>
      <c r="M159" s="3"/>
      <c r="N159" s="3">
        <v>4</v>
      </c>
      <c r="O159" s="3">
        <v>0</v>
      </c>
      <c r="P159" s="36">
        <f t="shared" si="83"/>
        <v>7</v>
      </c>
      <c r="Q159" s="44">
        <f>P159/C159*100</f>
        <v>140</v>
      </c>
      <c r="R159" s="46"/>
      <c r="S159" s="6"/>
      <c r="T159" s="16">
        <v>2</v>
      </c>
      <c r="U159" s="6">
        <f>T159/E159*100</f>
        <v>200</v>
      </c>
      <c r="V159" s="2">
        <v>1</v>
      </c>
      <c r="W159" s="6"/>
      <c r="X159" s="2"/>
      <c r="Y159" s="6"/>
      <c r="Z159" s="2"/>
      <c r="AA159" s="6"/>
      <c r="AB159" s="2">
        <v>2</v>
      </c>
      <c r="AC159" s="6"/>
      <c r="AD159" s="2">
        <v>1</v>
      </c>
      <c r="AE159" s="6"/>
      <c r="AF159" s="2"/>
      <c r="AG159" s="58"/>
      <c r="AH159" s="3"/>
      <c r="AI159" s="58"/>
      <c r="AJ159" s="3">
        <v>1</v>
      </c>
      <c r="AK159" s="71"/>
      <c r="AL159" s="3"/>
      <c r="AM159" s="71"/>
      <c r="AN159" s="10">
        <v>0</v>
      </c>
      <c r="AO159" s="71"/>
    </row>
    <row r="160" spans="1:41" s="55" customFormat="1" ht="33.75" customHeight="1" x14ac:dyDescent="0.25">
      <c r="A160" s="97">
        <v>142</v>
      </c>
      <c r="B160" s="57" t="s">
        <v>193</v>
      </c>
      <c r="C160" s="37"/>
      <c r="D160" s="15"/>
      <c r="E160" s="15"/>
      <c r="F160" s="15"/>
      <c r="G160" s="3"/>
      <c r="H160" s="3"/>
      <c r="I160" s="3"/>
      <c r="J160" s="3"/>
      <c r="K160" s="3"/>
      <c r="L160" s="3"/>
      <c r="M160" s="3"/>
      <c r="N160" s="3"/>
      <c r="O160" s="3"/>
      <c r="P160" s="36">
        <f t="shared" si="83"/>
        <v>2</v>
      </c>
      <c r="Q160" s="44"/>
      <c r="R160" s="46"/>
      <c r="S160" s="6"/>
      <c r="T160" s="16"/>
      <c r="U160" s="6"/>
      <c r="V160" s="2"/>
      <c r="W160" s="6"/>
      <c r="X160" s="2"/>
      <c r="Y160" s="6"/>
      <c r="Z160" s="2"/>
      <c r="AA160" s="6"/>
      <c r="AB160" s="2"/>
      <c r="AC160" s="6"/>
      <c r="AD160" s="2"/>
      <c r="AE160" s="6"/>
      <c r="AF160" s="2"/>
      <c r="AG160" s="58"/>
      <c r="AH160" s="3"/>
      <c r="AI160" s="58"/>
      <c r="AJ160" s="3"/>
      <c r="AK160" s="71"/>
      <c r="AL160" s="3">
        <v>1</v>
      </c>
      <c r="AM160" s="71"/>
      <c r="AN160" s="10">
        <v>1</v>
      </c>
      <c r="AO160" s="71"/>
    </row>
    <row r="161" spans="1:41" s="55" customFormat="1" ht="33.75" customHeight="1" x14ac:dyDescent="0.25">
      <c r="A161" s="97">
        <v>143</v>
      </c>
      <c r="B161" s="57" t="s">
        <v>23</v>
      </c>
      <c r="C161" s="37">
        <f t="shared" si="82"/>
        <v>67</v>
      </c>
      <c r="D161" s="15">
        <v>2</v>
      </c>
      <c r="E161" s="15">
        <v>6</v>
      </c>
      <c r="F161" s="15">
        <v>5</v>
      </c>
      <c r="G161" s="3">
        <v>7</v>
      </c>
      <c r="H161" s="3">
        <v>6</v>
      </c>
      <c r="I161" s="3">
        <v>7</v>
      </c>
      <c r="J161" s="3">
        <v>8</v>
      </c>
      <c r="K161" s="3">
        <v>11</v>
      </c>
      <c r="L161" s="3">
        <v>6</v>
      </c>
      <c r="M161" s="3">
        <v>4</v>
      </c>
      <c r="N161" s="3">
        <v>5</v>
      </c>
      <c r="O161" s="3">
        <v>8</v>
      </c>
      <c r="P161" s="36">
        <f t="shared" si="83"/>
        <v>108</v>
      </c>
      <c r="Q161" s="44">
        <f>P161/C161*100</f>
        <v>161.19402985074626</v>
      </c>
      <c r="R161" s="46">
        <v>9</v>
      </c>
      <c r="S161" s="6">
        <f>R161/D161*100</f>
        <v>450</v>
      </c>
      <c r="T161" s="16">
        <v>5</v>
      </c>
      <c r="U161" s="6">
        <f>T161/E161*100</f>
        <v>83.333333333333343</v>
      </c>
      <c r="V161" s="2">
        <v>4</v>
      </c>
      <c r="W161" s="6">
        <f>V161/F161*100</f>
        <v>80</v>
      </c>
      <c r="X161" s="2">
        <v>10</v>
      </c>
      <c r="Y161" s="6">
        <f>X161/G161*100</f>
        <v>142.85714285714286</v>
      </c>
      <c r="Z161" s="2">
        <v>2</v>
      </c>
      <c r="AA161" s="6">
        <f>Z161/H161*100</f>
        <v>33.333333333333329</v>
      </c>
      <c r="AB161" s="2">
        <v>5</v>
      </c>
      <c r="AC161" s="6">
        <f>AB161/I161*100</f>
        <v>71.428571428571431</v>
      </c>
      <c r="AD161" s="2">
        <v>5</v>
      </c>
      <c r="AE161" s="6">
        <f>AD161/J161*100</f>
        <v>62.5</v>
      </c>
      <c r="AF161" s="2">
        <v>10</v>
      </c>
      <c r="AG161" s="58">
        <f>AF161/K161*100</f>
        <v>90.909090909090907</v>
      </c>
      <c r="AH161" s="3">
        <v>8</v>
      </c>
      <c r="AI161" s="58">
        <f>AH161/L161*100</f>
        <v>133.33333333333331</v>
      </c>
      <c r="AJ161" s="3">
        <v>10</v>
      </c>
      <c r="AK161" s="71">
        <f>AJ161/M161*100</f>
        <v>250</v>
      </c>
      <c r="AL161" s="3">
        <v>36</v>
      </c>
      <c r="AM161" s="71">
        <f>AL161/O161*100</f>
        <v>450</v>
      </c>
      <c r="AN161" s="10">
        <v>4</v>
      </c>
      <c r="AO161" s="71">
        <f t="shared" si="84"/>
        <v>50</v>
      </c>
    </row>
    <row r="162" spans="1:41" s="55" customFormat="1" ht="33.75" customHeight="1" x14ac:dyDescent="0.25">
      <c r="A162" s="97">
        <v>144</v>
      </c>
      <c r="B162" s="57" t="s">
        <v>114</v>
      </c>
      <c r="C162" s="37">
        <f t="shared" si="82"/>
        <v>1</v>
      </c>
      <c r="D162" s="15"/>
      <c r="E162" s="15"/>
      <c r="F162" s="15"/>
      <c r="G162" s="3"/>
      <c r="H162" s="3"/>
      <c r="I162" s="3">
        <v>1</v>
      </c>
      <c r="J162" s="3"/>
      <c r="K162" s="3"/>
      <c r="L162" s="3"/>
      <c r="M162" s="3"/>
      <c r="N162" s="3"/>
      <c r="O162" s="3">
        <v>0</v>
      </c>
      <c r="P162" s="36">
        <f t="shared" si="83"/>
        <v>8</v>
      </c>
      <c r="Q162" s="44">
        <f>P162/C162*100</f>
        <v>800</v>
      </c>
      <c r="R162" s="46"/>
      <c r="S162" s="6"/>
      <c r="T162" s="2"/>
      <c r="U162" s="6"/>
      <c r="V162" s="2"/>
      <c r="W162" s="6"/>
      <c r="X162" s="2"/>
      <c r="Y162" s="6"/>
      <c r="Z162" s="2"/>
      <c r="AA162" s="6"/>
      <c r="AB162" s="2">
        <v>1</v>
      </c>
      <c r="AC162" s="6">
        <f>AB162/I162*100</f>
        <v>100</v>
      </c>
      <c r="AD162" s="2">
        <v>2</v>
      </c>
      <c r="AE162" s="6"/>
      <c r="AF162" s="2">
        <v>2</v>
      </c>
      <c r="AG162" s="58"/>
      <c r="AH162" s="3">
        <v>2</v>
      </c>
      <c r="AI162" s="58"/>
      <c r="AJ162" s="3">
        <v>1</v>
      </c>
      <c r="AK162" s="71"/>
      <c r="AL162" s="3"/>
      <c r="AM162" s="71"/>
      <c r="AN162" s="10">
        <v>0</v>
      </c>
      <c r="AO162" s="71"/>
    </row>
    <row r="163" spans="1:41" s="55" customFormat="1" ht="33.75" customHeight="1" x14ac:dyDescent="0.25">
      <c r="A163" s="97">
        <v>145</v>
      </c>
      <c r="B163" s="57" t="s">
        <v>115</v>
      </c>
      <c r="C163" s="37">
        <f t="shared" si="82"/>
        <v>3</v>
      </c>
      <c r="D163" s="15"/>
      <c r="E163" s="15"/>
      <c r="F163" s="15"/>
      <c r="G163" s="3"/>
      <c r="H163" s="3"/>
      <c r="I163" s="3"/>
      <c r="J163" s="3"/>
      <c r="K163" s="3"/>
      <c r="L163" s="3">
        <v>3</v>
      </c>
      <c r="M163" s="3"/>
      <c r="N163" s="3"/>
      <c r="O163" s="3">
        <v>0</v>
      </c>
      <c r="P163" s="36">
        <f t="shared" si="83"/>
        <v>10</v>
      </c>
      <c r="Q163" s="44"/>
      <c r="R163" s="46"/>
      <c r="S163" s="6"/>
      <c r="T163" s="2"/>
      <c r="U163" s="6"/>
      <c r="V163" s="2"/>
      <c r="W163" s="6"/>
      <c r="X163" s="2">
        <v>7</v>
      </c>
      <c r="Y163" s="6"/>
      <c r="Z163" s="2"/>
      <c r="AA163" s="6"/>
      <c r="AB163" s="2">
        <v>1</v>
      </c>
      <c r="AC163" s="6"/>
      <c r="AD163" s="2"/>
      <c r="AE163" s="6"/>
      <c r="AF163" s="2"/>
      <c r="AG163" s="58"/>
      <c r="AH163" s="3"/>
      <c r="AI163" s="58">
        <f>AH163/L163*100</f>
        <v>0</v>
      </c>
      <c r="AJ163" s="3">
        <v>1</v>
      </c>
      <c r="AK163" s="71"/>
      <c r="AL163" s="3"/>
      <c r="AM163" s="71"/>
      <c r="AN163" s="10">
        <v>1</v>
      </c>
      <c r="AO163" s="71"/>
    </row>
    <row r="164" spans="1:41" s="55" customFormat="1" ht="33.75" customHeight="1" x14ac:dyDescent="0.25">
      <c r="A164" s="97">
        <v>146</v>
      </c>
      <c r="B164" s="57" t="s">
        <v>116</v>
      </c>
      <c r="C164" s="37">
        <f t="shared" ref="C164:C195" si="85">+E164+F164+D164+G164+H164+I164+J164+K164+L164+M164+N164</f>
        <v>30</v>
      </c>
      <c r="D164" s="15">
        <v>1</v>
      </c>
      <c r="E164" s="15">
        <v>1</v>
      </c>
      <c r="F164" s="15">
        <v>4</v>
      </c>
      <c r="G164" s="3">
        <v>3</v>
      </c>
      <c r="H164" s="3">
        <v>9</v>
      </c>
      <c r="I164" s="3">
        <v>2</v>
      </c>
      <c r="J164" s="3">
        <v>7</v>
      </c>
      <c r="K164" s="3"/>
      <c r="L164" s="3">
        <v>1</v>
      </c>
      <c r="M164" s="3">
        <v>2</v>
      </c>
      <c r="N164" s="3"/>
      <c r="O164" s="3">
        <v>1</v>
      </c>
      <c r="P164" s="36">
        <f t="shared" si="83"/>
        <v>61</v>
      </c>
      <c r="Q164" s="44">
        <f>P164/C164*100</f>
        <v>203.33333333333331</v>
      </c>
      <c r="R164" s="46"/>
      <c r="S164" s="6">
        <f>R164/D164*100</f>
        <v>0</v>
      </c>
      <c r="T164" s="16">
        <v>2</v>
      </c>
      <c r="U164" s="6">
        <f>T164/E164*100</f>
        <v>200</v>
      </c>
      <c r="V164" s="2"/>
      <c r="W164" s="6">
        <f>V164/F164*100</f>
        <v>0</v>
      </c>
      <c r="X164" s="2">
        <v>4</v>
      </c>
      <c r="Y164" s="6">
        <f>X164/G164*100</f>
        <v>133.33333333333331</v>
      </c>
      <c r="Z164" s="2">
        <v>6</v>
      </c>
      <c r="AA164" s="6">
        <f>Z164/H164*100</f>
        <v>66.666666666666657</v>
      </c>
      <c r="AB164" s="2">
        <v>9</v>
      </c>
      <c r="AC164" s="6">
        <f>AB164/I164*100</f>
        <v>450</v>
      </c>
      <c r="AD164" s="2">
        <v>6</v>
      </c>
      <c r="AE164" s="6">
        <f>AD164/J164*100</f>
        <v>85.714285714285708</v>
      </c>
      <c r="AF164" s="2">
        <v>13</v>
      </c>
      <c r="AG164" s="58"/>
      <c r="AH164" s="3">
        <v>15</v>
      </c>
      <c r="AI164" s="58">
        <f>AH164/L164*100</f>
        <v>1500</v>
      </c>
      <c r="AJ164" s="3">
        <v>5</v>
      </c>
      <c r="AK164" s="71">
        <f>AJ164/M164*100</f>
        <v>250</v>
      </c>
      <c r="AL164" s="3">
        <v>1</v>
      </c>
      <c r="AM164" s="71">
        <f>AL164/O164*100</f>
        <v>100</v>
      </c>
      <c r="AN164" s="10">
        <v>0</v>
      </c>
      <c r="AO164" s="71"/>
    </row>
    <row r="165" spans="1:41" s="55" customFormat="1" ht="33.75" customHeight="1" x14ac:dyDescent="0.25">
      <c r="A165" s="97">
        <v>147</v>
      </c>
      <c r="B165" s="57" t="s">
        <v>88</v>
      </c>
      <c r="C165" s="37">
        <f t="shared" si="85"/>
        <v>7</v>
      </c>
      <c r="D165" s="15"/>
      <c r="E165" s="15">
        <v>1</v>
      </c>
      <c r="F165" s="15"/>
      <c r="G165" s="3"/>
      <c r="H165" s="3">
        <v>1</v>
      </c>
      <c r="I165" s="3"/>
      <c r="J165" s="3">
        <v>1</v>
      </c>
      <c r="K165" s="3">
        <v>2</v>
      </c>
      <c r="L165" s="3">
        <v>1</v>
      </c>
      <c r="M165" s="3">
        <v>1</v>
      </c>
      <c r="N165" s="3"/>
      <c r="O165" s="3">
        <v>1</v>
      </c>
      <c r="P165" s="36">
        <f t="shared" si="83"/>
        <v>6</v>
      </c>
      <c r="Q165" s="44">
        <f>P165/C165*100</f>
        <v>85.714285714285708</v>
      </c>
      <c r="R165" s="46">
        <v>1</v>
      </c>
      <c r="S165" s="6"/>
      <c r="T165" s="16">
        <v>1</v>
      </c>
      <c r="U165" s="6">
        <f>T165/E165*100</f>
        <v>100</v>
      </c>
      <c r="V165" s="2">
        <v>1</v>
      </c>
      <c r="W165" s="6"/>
      <c r="X165" s="2"/>
      <c r="Y165" s="6"/>
      <c r="Z165" s="2"/>
      <c r="AA165" s="6"/>
      <c r="AB165" s="2"/>
      <c r="AC165" s="6"/>
      <c r="AD165" s="2">
        <v>2</v>
      </c>
      <c r="AE165" s="6">
        <f>AD165/J165*100</f>
        <v>200</v>
      </c>
      <c r="AF165" s="2"/>
      <c r="AG165" s="58">
        <f>AF165/K165*100</f>
        <v>0</v>
      </c>
      <c r="AH165" s="3"/>
      <c r="AI165" s="58">
        <f>AH165/L165*100</f>
        <v>0</v>
      </c>
      <c r="AJ165" s="3"/>
      <c r="AK165" s="71">
        <f>AJ165/M165*100</f>
        <v>0</v>
      </c>
      <c r="AL165" s="3"/>
      <c r="AM165" s="71">
        <f>AL165/O165*100</f>
        <v>0</v>
      </c>
      <c r="AN165" s="10">
        <v>1</v>
      </c>
      <c r="AO165" s="71">
        <f t="shared" si="84"/>
        <v>100</v>
      </c>
    </row>
    <row r="166" spans="1:41" s="55" customFormat="1" ht="33.75" customHeight="1" x14ac:dyDescent="0.25">
      <c r="A166" s="97">
        <v>148</v>
      </c>
      <c r="B166" s="57" t="s">
        <v>117</v>
      </c>
      <c r="C166" s="37">
        <f t="shared" si="85"/>
        <v>3</v>
      </c>
      <c r="D166" s="15"/>
      <c r="E166" s="15"/>
      <c r="F166" s="15"/>
      <c r="G166" s="3">
        <v>1</v>
      </c>
      <c r="H166" s="3"/>
      <c r="I166" s="3">
        <v>1</v>
      </c>
      <c r="J166" s="3"/>
      <c r="K166" s="3"/>
      <c r="L166" s="3"/>
      <c r="M166" s="3"/>
      <c r="N166" s="3">
        <v>1</v>
      </c>
      <c r="O166" s="3">
        <v>0</v>
      </c>
      <c r="P166" s="36">
        <f t="shared" si="83"/>
        <v>12</v>
      </c>
      <c r="Q166" s="44">
        <f>P166/C166*100</f>
        <v>400</v>
      </c>
      <c r="R166" s="46">
        <v>1</v>
      </c>
      <c r="S166" s="6"/>
      <c r="T166" s="2"/>
      <c r="U166" s="6"/>
      <c r="V166" s="2"/>
      <c r="W166" s="6"/>
      <c r="X166" s="2">
        <v>2</v>
      </c>
      <c r="Y166" s="6">
        <f>X166/G166*100</f>
        <v>200</v>
      </c>
      <c r="Z166" s="2">
        <v>1</v>
      </c>
      <c r="AA166" s="6"/>
      <c r="AB166" s="2"/>
      <c r="AC166" s="6"/>
      <c r="AD166" s="2">
        <v>2</v>
      </c>
      <c r="AE166" s="6"/>
      <c r="AF166" s="2">
        <v>1</v>
      </c>
      <c r="AG166" s="58"/>
      <c r="AH166" s="3">
        <v>1</v>
      </c>
      <c r="AI166" s="58"/>
      <c r="AJ166" s="3">
        <v>1</v>
      </c>
      <c r="AK166" s="71"/>
      <c r="AL166" s="3">
        <v>2</v>
      </c>
      <c r="AM166" s="71"/>
      <c r="AN166" s="10">
        <v>1</v>
      </c>
      <c r="AO166" s="71"/>
    </row>
    <row r="167" spans="1:41" s="55" customFormat="1" ht="33.75" customHeight="1" x14ac:dyDescent="0.25">
      <c r="A167" s="97">
        <v>149</v>
      </c>
      <c r="B167" s="57" t="s">
        <v>89</v>
      </c>
      <c r="C167" s="37">
        <f t="shared" si="85"/>
        <v>8</v>
      </c>
      <c r="D167" s="15"/>
      <c r="E167" s="15"/>
      <c r="F167" s="15"/>
      <c r="G167" s="3"/>
      <c r="H167" s="3"/>
      <c r="I167" s="3"/>
      <c r="J167" s="3">
        <v>1</v>
      </c>
      <c r="K167" s="3"/>
      <c r="L167" s="3">
        <v>4</v>
      </c>
      <c r="M167" s="3">
        <v>3</v>
      </c>
      <c r="N167" s="3"/>
      <c r="O167" s="3">
        <v>0</v>
      </c>
      <c r="P167" s="36">
        <f t="shared" si="83"/>
        <v>9</v>
      </c>
      <c r="Q167" s="44"/>
      <c r="R167" s="46">
        <v>1</v>
      </c>
      <c r="S167" s="6"/>
      <c r="T167" s="2"/>
      <c r="U167" s="6"/>
      <c r="V167" s="2"/>
      <c r="W167" s="6"/>
      <c r="X167" s="2">
        <v>1</v>
      </c>
      <c r="Y167" s="6"/>
      <c r="Z167" s="2"/>
      <c r="AA167" s="6"/>
      <c r="AB167" s="2">
        <v>2</v>
      </c>
      <c r="AC167" s="6"/>
      <c r="AD167" s="2">
        <v>1</v>
      </c>
      <c r="AE167" s="6">
        <f>AD167/J167*100</f>
        <v>100</v>
      </c>
      <c r="AF167" s="2">
        <v>1</v>
      </c>
      <c r="AG167" s="58"/>
      <c r="AH167" s="3">
        <v>2</v>
      </c>
      <c r="AI167" s="58">
        <f>AH167/L167*100</f>
        <v>50</v>
      </c>
      <c r="AJ167" s="3">
        <v>1</v>
      </c>
      <c r="AK167" s="71">
        <f>AJ167/M167*100</f>
        <v>33.333333333333329</v>
      </c>
      <c r="AL167" s="3"/>
      <c r="AM167" s="71"/>
      <c r="AN167" s="10">
        <v>0</v>
      </c>
      <c r="AO167" s="71"/>
    </row>
    <row r="168" spans="1:41" s="55" customFormat="1" ht="33.75" customHeight="1" x14ac:dyDescent="0.25">
      <c r="A168" s="97">
        <v>150</v>
      </c>
      <c r="B168" s="57" t="s">
        <v>186</v>
      </c>
      <c r="C168" s="37">
        <f t="shared" si="85"/>
        <v>0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36">
        <f t="shared" si="83"/>
        <v>7</v>
      </c>
      <c r="Q168" s="86"/>
      <c r="R168" s="89"/>
      <c r="S168" s="7"/>
      <c r="T168" s="7"/>
      <c r="U168" s="7"/>
      <c r="V168" s="7"/>
      <c r="W168" s="7"/>
      <c r="X168" s="64"/>
      <c r="Y168" s="64"/>
      <c r="Z168" s="64"/>
      <c r="AA168" s="6"/>
      <c r="AB168" s="64"/>
      <c r="AC168" s="64"/>
      <c r="AD168" s="64"/>
      <c r="AE168" s="64"/>
      <c r="AF168" s="64">
        <v>7</v>
      </c>
      <c r="AG168" s="58"/>
      <c r="AH168" s="3"/>
      <c r="AI168" s="58"/>
      <c r="AJ168" s="3"/>
      <c r="AK168" s="71"/>
      <c r="AL168" s="3"/>
      <c r="AM168" s="71"/>
      <c r="AN168" s="10">
        <v>0</v>
      </c>
      <c r="AO168" s="71"/>
    </row>
    <row r="169" spans="1:41" s="55" customFormat="1" ht="33.75" customHeight="1" x14ac:dyDescent="0.25">
      <c r="A169" s="97">
        <v>151</v>
      </c>
      <c r="B169" s="57" t="s">
        <v>190</v>
      </c>
      <c r="C169" s="37">
        <f t="shared" si="85"/>
        <v>0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36">
        <f t="shared" si="83"/>
        <v>1</v>
      </c>
      <c r="Q169" s="86"/>
      <c r="R169" s="89"/>
      <c r="S169" s="7"/>
      <c r="T169" s="7"/>
      <c r="U169" s="7"/>
      <c r="V169" s="7"/>
      <c r="W169" s="7"/>
      <c r="X169" s="64"/>
      <c r="Y169" s="64"/>
      <c r="Z169" s="64"/>
      <c r="AA169" s="6"/>
      <c r="AB169" s="64"/>
      <c r="AC169" s="64"/>
      <c r="AD169" s="64"/>
      <c r="AE169" s="64"/>
      <c r="AF169" s="64"/>
      <c r="AG169" s="58"/>
      <c r="AH169" s="3"/>
      <c r="AI169" s="58"/>
      <c r="AJ169" s="3">
        <v>1</v>
      </c>
      <c r="AK169" s="71"/>
      <c r="AL169" s="3"/>
      <c r="AM169" s="71"/>
      <c r="AN169" s="10">
        <v>0</v>
      </c>
      <c r="AO169" s="71"/>
    </row>
    <row r="170" spans="1:41" s="55" customFormat="1" ht="33.75" customHeight="1" x14ac:dyDescent="0.25">
      <c r="A170" s="97">
        <v>152</v>
      </c>
      <c r="B170" s="57" t="s">
        <v>90</v>
      </c>
      <c r="C170" s="37">
        <f t="shared" si="85"/>
        <v>6</v>
      </c>
      <c r="D170" s="15">
        <v>1</v>
      </c>
      <c r="E170" s="15"/>
      <c r="F170" s="15"/>
      <c r="G170" s="3">
        <v>1</v>
      </c>
      <c r="H170" s="3">
        <v>1</v>
      </c>
      <c r="I170" s="3"/>
      <c r="J170" s="3">
        <v>1</v>
      </c>
      <c r="K170" s="3"/>
      <c r="L170" s="3"/>
      <c r="M170" s="3">
        <v>1</v>
      </c>
      <c r="N170" s="3">
        <v>1</v>
      </c>
      <c r="O170" s="3">
        <v>0</v>
      </c>
      <c r="P170" s="36">
        <f t="shared" si="83"/>
        <v>19</v>
      </c>
      <c r="Q170" s="44">
        <f>P170/C170*100</f>
        <v>316.66666666666663</v>
      </c>
      <c r="R170" s="46"/>
      <c r="S170" s="6">
        <f>R170/D170*100</f>
        <v>0</v>
      </c>
      <c r="T170" s="2"/>
      <c r="U170" s="6"/>
      <c r="V170" s="2"/>
      <c r="W170" s="6"/>
      <c r="X170" s="2">
        <v>1</v>
      </c>
      <c r="Y170" s="6">
        <f>X170/G170*100</f>
        <v>100</v>
      </c>
      <c r="Z170" s="2">
        <v>1</v>
      </c>
      <c r="AA170" s="6">
        <f>Z170/H170*100</f>
        <v>100</v>
      </c>
      <c r="AB170" s="2">
        <v>1</v>
      </c>
      <c r="AC170" s="6"/>
      <c r="AD170" s="2">
        <v>2</v>
      </c>
      <c r="AE170" s="6">
        <f>AD170/J170*100</f>
        <v>200</v>
      </c>
      <c r="AF170" s="2">
        <v>1</v>
      </c>
      <c r="AG170" s="58"/>
      <c r="AH170" s="3">
        <v>1</v>
      </c>
      <c r="AI170" s="58"/>
      <c r="AJ170" s="3">
        <v>5</v>
      </c>
      <c r="AK170" s="71">
        <f>AJ170/M170*100</f>
        <v>500</v>
      </c>
      <c r="AL170" s="3">
        <v>5</v>
      </c>
      <c r="AM170" s="71"/>
      <c r="AN170" s="10">
        <v>2</v>
      </c>
      <c r="AO170" s="71"/>
    </row>
    <row r="171" spans="1:41" s="55" customFormat="1" ht="33.75" customHeight="1" x14ac:dyDescent="0.25">
      <c r="A171" s="97">
        <v>153</v>
      </c>
      <c r="B171" s="57" t="s">
        <v>177</v>
      </c>
      <c r="C171" s="37">
        <f t="shared" si="85"/>
        <v>11</v>
      </c>
      <c r="D171" s="15">
        <v>3</v>
      </c>
      <c r="E171" s="15">
        <v>1</v>
      </c>
      <c r="F171" s="15">
        <v>1</v>
      </c>
      <c r="G171" s="3">
        <v>2</v>
      </c>
      <c r="H171" s="3"/>
      <c r="I171" s="3">
        <v>1</v>
      </c>
      <c r="J171" s="3">
        <v>1</v>
      </c>
      <c r="K171" s="3"/>
      <c r="L171" s="3">
        <v>1</v>
      </c>
      <c r="M171" s="3"/>
      <c r="N171" s="3">
        <v>1</v>
      </c>
      <c r="O171" s="3">
        <v>1</v>
      </c>
      <c r="P171" s="36">
        <f t="shared" si="83"/>
        <v>32</v>
      </c>
      <c r="Q171" s="44">
        <f>P171/C171*100</f>
        <v>290.90909090909093</v>
      </c>
      <c r="R171" s="46">
        <v>1</v>
      </c>
      <c r="S171" s="6">
        <f>R171/D171*100</f>
        <v>33.333333333333329</v>
      </c>
      <c r="T171" s="16">
        <v>3</v>
      </c>
      <c r="U171" s="6">
        <f>T171/E171*100</f>
        <v>300</v>
      </c>
      <c r="V171" s="2">
        <v>2</v>
      </c>
      <c r="W171" s="6">
        <f>V171/F171*100</f>
        <v>200</v>
      </c>
      <c r="X171" s="2">
        <v>2</v>
      </c>
      <c r="Y171" s="6">
        <f>X171/G171*100</f>
        <v>100</v>
      </c>
      <c r="Z171" s="2">
        <v>2</v>
      </c>
      <c r="AA171" s="6"/>
      <c r="AB171" s="2">
        <v>5</v>
      </c>
      <c r="AC171" s="6">
        <f>AB171/I171*100</f>
        <v>500</v>
      </c>
      <c r="AD171" s="2">
        <v>1</v>
      </c>
      <c r="AE171" s="6">
        <f>AD171/J171*100</f>
        <v>100</v>
      </c>
      <c r="AF171" s="2">
        <v>3</v>
      </c>
      <c r="AG171" s="58"/>
      <c r="AH171" s="3">
        <v>2</v>
      </c>
      <c r="AI171" s="58">
        <f>AH171/L171*100</f>
        <v>200</v>
      </c>
      <c r="AJ171" s="3">
        <v>2</v>
      </c>
      <c r="AK171" s="71"/>
      <c r="AL171" s="3">
        <v>5</v>
      </c>
      <c r="AM171" s="71"/>
      <c r="AN171" s="10">
        <v>4</v>
      </c>
      <c r="AO171" s="71">
        <f t="shared" si="84"/>
        <v>400</v>
      </c>
    </row>
    <row r="172" spans="1:41" s="55" customFormat="1" ht="33.75" customHeight="1" x14ac:dyDescent="0.25">
      <c r="A172" s="97">
        <v>154</v>
      </c>
      <c r="B172" s="57" t="s">
        <v>187</v>
      </c>
      <c r="C172" s="37">
        <f t="shared" si="85"/>
        <v>0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36">
        <f t="shared" si="83"/>
        <v>1</v>
      </c>
      <c r="Q172" s="86"/>
      <c r="R172" s="89"/>
      <c r="S172" s="7"/>
      <c r="T172" s="7"/>
      <c r="U172" s="7"/>
      <c r="V172" s="7"/>
      <c r="W172" s="7"/>
      <c r="X172" s="64"/>
      <c r="Y172" s="64"/>
      <c r="Z172" s="64"/>
      <c r="AA172" s="6"/>
      <c r="AB172" s="64"/>
      <c r="AC172" s="64"/>
      <c r="AD172" s="64"/>
      <c r="AE172" s="64"/>
      <c r="AF172" s="64">
        <v>1</v>
      </c>
      <c r="AG172" s="58"/>
      <c r="AH172" s="3"/>
      <c r="AI172" s="58"/>
      <c r="AJ172" s="3"/>
      <c r="AK172" s="71"/>
      <c r="AL172" s="3"/>
      <c r="AM172" s="71"/>
      <c r="AN172" s="10">
        <v>0</v>
      </c>
      <c r="AO172" s="71"/>
    </row>
    <row r="173" spans="1:41" s="55" customFormat="1" ht="33.75" customHeight="1" x14ac:dyDescent="0.25">
      <c r="A173" s="97">
        <v>155</v>
      </c>
      <c r="B173" s="57" t="s">
        <v>178</v>
      </c>
      <c r="C173" s="37">
        <f t="shared" si="85"/>
        <v>268</v>
      </c>
      <c r="D173" s="15">
        <v>12</v>
      </c>
      <c r="E173" s="15">
        <v>13</v>
      </c>
      <c r="F173" s="15">
        <v>13</v>
      </c>
      <c r="G173" s="3">
        <v>28</v>
      </c>
      <c r="H173" s="3">
        <v>21</v>
      </c>
      <c r="I173" s="3">
        <v>21</v>
      </c>
      <c r="J173" s="3">
        <v>27</v>
      </c>
      <c r="K173" s="3">
        <v>33</v>
      </c>
      <c r="L173" s="3">
        <v>51</v>
      </c>
      <c r="M173" s="3">
        <v>28</v>
      </c>
      <c r="N173" s="3">
        <v>21</v>
      </c>
      <c r="O173" s="3">
        <v>23</v>
      </c>
      <c r="P173" s="36">
        <f t="shared" si="83"/>
        <v>331</v>
      </c>
      <c r="Q173" s="44">
        <f>P173/C173*100</f>
        <v>123.50746268656717</v>
      </c>
      <c r="R173" s="46">
        <v>29</v>
      </c>
      <c r="S173" s="6">
        <f>R173/D173*100</f>
        <v>241.66666666666666</v>
      </c>
      <c r="T173" s="16">
        <v>17</v>
      </c>
      <c r="U173" s="6">
        <f>T173/E173*100</f>
        <v>130.76923076923077</v>
      </c>
      <c r="V173" s="2">
        <v>15</v>
      </c>
      <c r="W173" s="6">
        <f>V173/F173*100</f>
        <v>115.38461538461537</v>
      </c>
      <c r="X173" s="2">
        <v>27</v>
      </c>
      <c r="Y173" s="6">
        <f>X173/G173*100</f>
        <v>96.428571428571431</v>
      </c>
      <c r="Z173" s="2">
        <v>17</v>
      </c>
      <c r="AA173" s="6">
        <f>Z173/H173*100</f>
        <v>80.952380952380949</v>
      </c>
      <c r="AB173" s="2">
        <v>63</v>
      </c>
      <c r="AC173" s="6">
        <f>AB173/I173*100</f>
        <v>300</v>
      </c>
      <c r="AD173" s="2">
        <v>33</v>
      </c>
      <c r="AE173" s="6">
        <f>AD173/J173*100</f>
        <v>122.22222222222223</v>
      </c>
      <c r="AF173" s="2">
        <v>26</v>
      </c>
      <c r="AG173" s="58">
        <f>AF173/K173*100</f>
        <v>78.787878787878782</v>
      </c>
      <c r="AH173" s="3">
        <v>24</v>
      </c>
      <c r="AI173" s="58">
        <f>AH173/L173*100</f>
        <v>47.058823529411761</v>
      </c>
      <c r="AJ173" s="3">
        <v>39</v>
      </c>
      <c r="AK173" s="71">
        <f>AJ173/M173*100</f>
        <v>139.28571428571428</v>
      </c>
      <c r="AL173" s="3">
        <v>16</v>
      </c>
      <c r="AM173" s="71">
        <f>AL173/O173*100</f>
        <v>69.565217391304344</v>
      </c>
      <c r="AN173" s="10">
        <v>25</v>
      </c>
      <c r="AO173" s="71">
        <f t="shared" si="84"/>
        <v>108.69565217391303</v>
      </c>
    </row>
    <row r="174" spans="1:41" s="55" customFormat="1" ht="33.75" customHeight="1" x14ac:dyDescent="0.25">
      <c r="A174" s="97">
        <v>156</v>
      </c>
      <c r="B174" s="57" t="s">
        <v>91</v>
      </c>
      <c r="C174" s="37">
        <f t="shared" si="85"/>
        <v>5</v>
      </c>
      <c r="D174" s="15"/>
      <c r="E174" s="15"/>
      <c r="F174" s="15">
        <v>1</v>
      </c>
      <c r="G174" s="3">
        <v>1</v>
      </c>
      <c r="H174" s="3">
        <v>1</v>
      </c>
      <c r="I174" s="3"/>
      <c r="J174" s="3"/>
      <c r="K174" s="3"/>
      <c r="L174" s="3"/>
      <c r="M174" s="3">
        <v>1</v>
      </c>
      <c r="N174" s="3">
        <v>1</v>
      </c>
      <c r="O174" s="3">
        <v>0</v>
      </c>
      <c r="P174" s="36">
        <f t="shared" si="83"/>
        <v>5</v>
      </c>
      <c r="Q174" s="44">
        <f>P174/C174*100</f>
        <v>100</v>
      </c>
      <c r="R174" s="46"/>
      <c r="S174" s="6"/>
      <c r="T174" s="16">
        <v>1</v>
      </c>
      <c r="U174" s="6"/>
      <c r="V174" s="2"/>
      <c r="W174" s="6">
        <f>V174/F174*100</f>
        <v>0</v>
      </c>
      <c r="X174" s="2">
        <v>1</v>
      </c>
      <c r="Y174" s="6">
        <f>X174/G174*100</f>
        <v>100</v>
      </c>
      <c r="Z174" s="2">
        <v>2</v>
      </c>
      <c r="AA174" s="6">
        <f>Z174/H174*100</f>
        <v>200</v>
      </c>
      <c r="AB174" s="2">
        <v>1</v>
      </c>
      <c r="AC174" s="6"/>
      <c r="AD174" s="2"/>
      <c r="AE174" s="6"/>
      <c r="AF174" s="2"/>
      <c r="AG174" s="58"/>
      <c r="AH174" s="3"/>
      <c r="AI174" s="58"/>
      <c r="AJ174" s="3"/>
      <c r="AK174" s="71">
        <f>AJ174/M174*100</f>
        <v>0</v>
      </c>
      <c r="AL174" s="3"/>
      <c r="AM174" s="71"/>
      <c r="AN174" s="10">
        <v>0</v>
      </c>
      <c r="AO174" s="71"/>
    </row>
    <row r="175" spans="1:41" s="55" customFormat="1" ht="33.75" customHeight="1" x14ac:dyDescent="0.25">
      <c r="A175" s="97">
        <v>157</v>
      </c>
      <c r="B175" s="57" t="s">
        <v>93</v>
      </c>
      <c r="C175" s="37">
        <f t="shared" si="85"/>
        <v>44</v>
      </c>
      <c r="D175" s="15">
        <v>1</v>
      </c>
      <c r="E175" s="15">
        <v>4</v>
      </c>
      <c r="F175" s="15">
        <v>7</v>
      </c>
      <c r="G175" s="3">
        <v>3</v>
      </c>
      <c r="H175" s="3"/>
      <c r="I175" s="3">
        <v>2</v>
      </c>
      <c r="J175" s="3">
        <v>4</v>
      </c>
      <c r="K175" s="3">
        <v>9</v>
      </c>
      <c r="L175" s="3">
        <v>1</v>
      </c>
      <c r="M175" s="3">
        <v>5</v>
      </c>
      <c r="N175" s="3">
        <v>8</v>
      </c>
      <c r="O175" s="3">
        <v>2</v>
      </c>
      <c r="P175" s="36">
        <f t="shared" si="83"/>
        <v>48</v>
      </c>
      <c r="Q175" s="44">
        <f>P175/C175*100</f>
        <v>109.09090909090908</v>
      </c>
      <c r="R175" s="46">
        <v>3</v>
      </c>
      <c r="S175" s="6">
        <f>R175/D175*100</f>
        <v>300</v>
      </c>
      <c r="T175" s="16">
        <v>3</v>
      </c>
      <c r="U175" s="6">
        <f>T175/E175*100</f>
        <v>75</v>
      </c>
      <c r="V175" s="2">
        <v>7</v>
      </c>
      <c r="W175" s="6">
        <f>V175/F175*100</f>
        <v>100</v>
      </c>
      <c r="X175" s="2">
        <v>5</v>
      </c>
      <c r="Y175" s="6">
        <f>X175/G175*100</f>
        <v>166.66666666666669</v>
      </c>
      <c r="Z175" s="2">
        <v>1</v>
      </c>
      <c r="AA175" s="6"/>
      <c r="AB175" s="2">
        <v>5</v>
      </c>
      <c r="AC175" s="6">
        <f>AB175/I175*100</f>
        <v>250</v>
      </c>
      <c r="AD175" s="2">
        <v>4</v>
      </c>
      <c r="AE175" s="6">
        <f>AD175/J175*100</f>
        <v>100</v>
      </c>
      <c r="AF175" s="2">
        <v>5</v>
      </c>
      <c r="AG175" s="58">
        <f>AF175/K175*100</f>
        <v>55.555555555555557</v>
      </c>
      <c r="AH175" s="3">
        <v>2</v>
      </c>
      <c r="AI175" s="58">
        <f>AH175/L175*100</f>
        <v>200</v>
      </c>
      <c r="AJ175" s="3">
        <v>5</v>
      </c>
      <c r="AK175" s="71">
        <f>AJ175/M175*100</f>
        <v>100</v>
      </c>
      <c r="AL175" s="3">
        <v>5</v>
      </c>
      <c r="AM175" s="71">
        <f>AL175/O175*100</f>
        <v>250</v>
      </c>
      <c r="AN175" s="10">
        <v>3</v>
      </c>
      <c r="AO175" s="71">
        <f t="shared" si="84"/>
        <v>150</v>
      </c>
    </row>
    <row r="176" spans="1:41" s="55" customFormat="1" ht="33.75" customHeight="1" x14ac:dyDescent="0.25">
      <c r="A176" s="97">
        <v>158</v>
      </c>
      <c r="B176" s="57" t="s">
        <v>118</v>
      </c>
      <c r="C176" s="37">
        <f t="shared" si="85"/>
        <v>0</v>
      </c>
      <c r="D176" s="15"/>
      <c r="E176" s="15"/>
      <c r="F176" s="15"/>
      <c r="G176" s="3"/>
      <c r="H176" s="3"/>
      <c r="I176" s="3"/>
      <c r="J176" s="3"/>
      <c r="K176" s="3"/>
      <c r="L176" s="3"/>
      <c r="M176" s="3"/>
      <c r="N176" s="3"/>
      <c r="O176" s="3">
        <v>0</v>
      </c>
      <c r="P176" s="36">
        <f t="shared" si="83"/>
        <v>1</v>
      </c>
      <c r="Q176" s="44"/>
      <c r="R176" s="46"/>
      <c r="S176" s="6"/>
      <c r="T176" s="2"/>
      <c r="U176" s="6"/>
      <c r="V176" s="2"/>
      <c r="W176" s="6"/>
      <c r="X176" s="2"/>
      <c r="Y176" s="6"/>
      <c r="Z176" s="2"/>
      <c r="AA176" s="6"/>
      <c r="AB176" s="2"/>
      <c r="AC176" s="6"/>
      <c r="AD176" s="2"/>
      <c r="AE176" s="6"/>
      <c r="AF176" s="2">
        <v>1</v>
      </c>
      <c r="AG176" s="58"/>
      <c r="AH176" s="3"/>
      <c r="AI176" s="58"/>
      <c r="AJ176" s="3"/>
      <c r="AK176" s="71"/>
      <c r="AL176" s="3"/>
      <c r="AM176" s="71"/>
      <c r="AN176" s="10">
        <v>0</v>
      </c>
      <c r="AO176" s="71"/>
    </row>
    <row r="177" spans="1:41" s="55" customFormat="1" ht="33.75" customHeight="1" x14ac:dyDescent="0.25">
      <c r="A177" s="97">
        <v>159</v>
      </c>
      <c r="B177" s="57" t="s">
        <v>92</v>
      </c>
      <c r="C177" s="37">
        <f t="shared" si="85"/>
        <v>1</v>
      </c>
      <c r="D177" s="15"/>
      <c r="E177" s="15"/>
      <c r="F177" s="15"/>
      <c r="G177" s="3"/>
      <c r="H177" s="3"/>
      <c r="I177" s="3"/>
      <c r="J177" s="3">
        <v>1</v>
      </c>
      <c r="K177" s="3"/>
      <c r="L177" s="3"/>
      <c r="M177" s="3"/>
      <c r="N177" s="3"/>
      <c r="O177" s="3">
        <v>0</v>
      </c>
      <c r="P177" s="36">
        <f t="shared" si="83"/>
        <v>1</v>
      </c>
      <c r="Q177" s="44"/>
      <c r="R177" s="46"/>
      <c r="S177" s="6"/>
      <c r="T177" s="2"/>
      <c r="U177" s="6"/>
      <c r="V177" s="2"/>
      <c r="W177" s="6"/>
      <c r="X177" s="2"/>
      <c r="Y177" s="6"/>
      <c r="Z177" s="2"/>
      <c r="AA177" s="6"/>
      <c r="AB177" s="2"/>
      <c r="AC177" s="6"/>
      <c r="AD177" s="2">
        <v>1</v>
      </c>
      <c r="AE177" s="6">
        <f>AD177/J177*100</f>
        <v>100</v>
      </c>
      <c r="AF177" s="2"/>
      <c r="AG177" s="58"/>
      <c r="AH177" s="3"/>
      <c r="AI177" s="58"/>
      <c r="AJ177" s="3"/>
      <c r="AK177" s="71"/>
      <c r="AL177" s="3"/>
      <c r="AM177" s="71"/>
      <c r="AN177" s="10">
        <v>0</v>
      </c>
      <c r="AO177" s="71"/>
    </row>
    <row r="178" spans="1:41" s="55" customFormat="1" ht="33.75" customHeight="1" x14ac:dyDescent="0.25">
      <c r="A178" s="97">
        <v>160</v>
      </c>
      <c r="B178" s="57" t="s">
        <v>51</v>
      </c>
      <c r="C178" s="37">
        <f t="shared" si="85"/>
        <v>1070</v>
      </c>
      <c r="D178" s="15">
        <v>6</v>
      </c>
      <c r="E178" s="15">
        <v>6</v>
      </c>
      <c r="F178" s="15">
        <v>38</v>
      </c>
      <c r="G178" s="3">
        <v>241</v>
      </c>
      <c r="H178" s="3">
        <v>52</v>
      </c>
      <c r="I178" s="3">
        <v>49</v>
      </c>
      <c r="J178" s="3">
        <v>152</v>
      </c>
      <c r="K178" s="3">
        <v>95</v>
      </c>
      <c r="L178" s="3">
        <v>126</v>
      </c>
      <c r="M178" s="3">
        <v>197</v>
      </c>
      <c r="N178" s="3">
        <v>108</v>
      </c>
      <c r="O178" s="3">
        <v>107</v>
      </c>
      <c r="P178" s="36">
        <f t="shared" si="83"/>
        <v>1637</v>
      </c>
      <c r="Q178" s="44">
        <f>P178/C178*100</f>
        <v>152.99065420560746</v>
      </c>
      <c r="R178" s="46">
        <v>13</v>
      </c>
      <c r="S178" s="6">
        <f>R178/D178*100</f>
        <v>216.66666666666666</v>
      </c>
      <c r="T178" s="16">
        <v>97</v>
      </c>
      <c r="U178" s="6">
        <f>T178/E178*100</f>
        <v>1616.6666666666667</v>
      </c>
      <c r="V178" s="2">
        <v>89</v>
      </c>
      <c r="W178" s="6">
        <f>V178/F178*100</f>
        <v>234.21052631578948</v>
      </c>
      <c r="X178" s="2">
        <v>248</v>
      </c>
      <c r="Y178" s="6">
        <f>X178/G178*100</f>
        <v>102.90456431535269</v>
      </c>
      <c r="Z178" s="2">
        <v>84</v>
      </c>
      <c r="AA178" s="6">
        <f>Z178/H178*100</f>
        <v>161.53846153846155</v>
      </c>
      <c r="AB178" s="2">
        <v>114</v>
      </c>
      <c r="AC178" s="6">
        <f>AB178/I178*100</f>
        <v>232.65306122448979</v>
      </c>
      <c r="AD178" s="2">
        <v>338</v>
      </c>
      <c r="AE178" s="6">
        <f>AD178/J178*100</f>
        <v>222.36842105263159</v>
      </c>
      <c r="AF178" s="2">
        <v>106</v>
      </c>
      <c r="AG178" s="58">
        <f>AF178/K178*100</f>
        <v>111.57894736842104</v>
      </c>
      <c r="AH178" s="3">
        <v>105</v>
      </c>
      <c r="AI178" s="58">
        <f>AH178/L178*100</f>
        <v>83.333333333333343</v>
      </c>
      <c r="AJ178" s="3">
        <v>219</v>
      </c>
      <c r="AK178" s="71">
        <f>AJ178/M178*100</f>
        <v>111.16751269035532</v>
      </c>
      <c r="AL178" s="3">
        <v>85</v>
      </c>
      <c r="AM178" s="71">
        <f>AL178/O178*100</f>
        <v>79.43925233644859</v>
      </c>
      <c r="AN178" s="10">
        <v>139</v>
      </c>
      <c r="AO178" s="71">
        <f t="shared" si="84"/>
        <v>129.90654205607478</v>
      </c>
    </row>
    <row r="179" spans="1:41" s="55" customFormat="1" ht="33.75" customHeight="1" x14ac:dyDescent="0.25">
      <c r="A179" s="97">
        <v>161</v>
      </c>
      <c r="B179" s="57" t="s">
        <v>129</v>
      </c>
      <c r="C179" s="37">
        <f t="shared" si="85"/>
        <v>1320</v>
      </c>
      <c r="D179" s="15">
        <v>13</v>
      </c>
      <c r="E179" s="15">
        <v>11</v>
      </c>
      <c r="F179" s="15">
        <v>114</v>
      </c>
      <c r="G179" s="3">
        <v>233</v>
      </c>
      <c r="H179" s="3">
        <v>202</v>
      </c>
      <c r="I179" s="3">
        <v>96</v>
      </c>
      <c r="J179" s="3">
        <v>71</v>
      </c>
      <c r="K179" s="3">
        <v>71</v>
      </c>
      <c r="L179" s="3">
        <v>204</v>
      </c>
      <c r="M179" s="3">
        <v>243</v>
      </c>
      <c r="N179" s="3">
        <v>62</v>
      </c>
      <c r="O179" s="3">
        <v>18</v>
      </c>
      <c r="P179" s="36">
        <f t="shared" si="83"/>
        <v>2131</v>
      </c>
      <c r="Q179" s="44">
        <f>P179/C179*100</f>
        <v>161.43939393939394</v>
      </c>
      <c r="R179" s="46">
        <v>12</v>
      </c>
      <c r="S179" s="6">
        <f>R179/D179*100</f>
        <v>92.307692307692307</v>
      </c>
      <c r="T179" s="16">
        <v>66</v>
      </c>
      <c r="U179" s="6">
        <f>T179/E179*100</f>
        <v>600</v>
      </c>
      <c r="V179" s="2">
        <v>80</v>
      </c>
      <c r="W179" s="6">
        <f>V179/F179*100</f>
        <v>70.175438596491219</v>
      </c>
      <c r="X179" s="2">
        <v>346</v>
      </c>
      <c r="Y179" s="6">
        <f>X179/G179*100</f>
        <v>148.49785407725321</v>
      </c>
      <c r="Z179" s="2">
        <v>189</v>
      </c>
      <c r="AA179" s="6">
        <f>Z179/H179*100</f>
        <v>93.564356435643575</v>
      </c>
      <c r="AB179" s="2">
        <v>92</v>
      </c>
      <c r="AC179" s="6">
        <f>AB179/I179*100</f>
        <v>95.833333333333343</v>
      </c>
      <c r="AD179" s="2">
        <v>159</v>
      </c>
      <c r="AE179" s="6">
        <f>AD179/J179*100</f>
        <v>223.94366197183101</v>
      </c>
      <c r="AF179" s="2">
        <v>148</v>
      </c>
      <c r="AG179" s="58">
        <f>AF179/K179*100</f>
        <v>208.4507042253521</v>
      </c>
      <c r="AH179" s="3">
        <v>600</v>
      </c>
      <c r="AI179" s="58">
        <f>AH179/L179*100</f>
        <v>294.11764705882354</v>
      </c>
      <c r="AJ179" s="3">
        <v>366</v>
      </c>
      <c r="AK179" s="71">
        <f>AJ179/M179*100</f>
        <v>150.61728395061729</v>
      </c>
      <c r="AL179" s="3">
        <v>50</v>
      </c>
      <c r="AM179" s="71">
        <f>AL179/O179*100</f>
        <v>277.77777777777777</v>
      </c>
      <c r="AN179" s="10">
        <v>23</v>
      </c>
      <c r="AO179" s="71">
        <f t="shared" si="84"/>
        <v>127.77777777777777</v>
      </c>
    </row>
    <row r="180" spans="1:41" s="55" customFormat="1" ht="33.75" customHeight="1" x14ac:dyDescent="0.25">
      <c r="A180" s="97">
        <v>162</v>
      </c>
      <c r="B180" s="57" t="s">
        <v>94</v>
      </c>
      <c r="C180" s="37">
        <f t="shared" si="85"/>
        <v>10</v>
      </c>
      <c r="D180" s="15"/>
      <c r="E180" s="15"/>
      <c r="F180" s="15"/>
      <c r="G180" s="3"/>
      <c r="H180" s="3">
        <v>2</v>
      </c>
      <c r="I180" s="3">
        <v>3</v>
      </c>
      <c r="J180" s="3"/>
      <c r="K180" s="3"/>
      <c r="L180" s="3"/>
      <c r="M180" s="3">
        <v>3</v>
      </c>
      <c r="N180" s="3">
        <v>2</v>
      </c>
      <c r="O180" s="3">
        <v>0</v>
      </c>
      <c r="P180" s="36">
        <f t="shared" si="83"/>
        <v>13</v>
      </c>
      <c r="Q180" s="44">
        <f>P180/C180*100</f>
        <v>130</v>
      </c>
      <c r="R180" s="46"/>
      <c r="S180" s="6"/>
      <c r="T180" s="2"/>
      <c r="U180" s="6"/>
      <c r="V180" s="2">
        <v>1</v>
      </c>
      <c r="W180" s="6"/>
      <c r="X180" s="2"/>
      <c r="Y180" s="6"/>
      <c r="Z180" s="2"/>
      <c r="AA180" s="6"/>
      <c r="AB180" s="2">
        <v>1</v>
      </c>
      <c r="AC180" s="6">
        <f>AB180/I180*100</f>
        <v>33.333333333333329</v>
      </c>
      <c r="AD180" s="2">
        <v>4</v>
      </c>
      <c r="AE180" s="6"/>
      <c r="AF180" s="2"/>
      <c r="AG180" s="58"/>
      <c r="AH180" s="3">
        <v>1</v>
      </c>
      <c r="AI180" s="58"/>
      <c r="AJ180" s="3">
        <v>6</v>
      </c>
      <c r="AK180" s="71">
        <f>AJ180/M180*100</f>
        <v>200</v>
      </c>
      <c r="AL180" s="3"/>
      <c r="AM180" s="71"/>
      <c r="AN180" s="10">
        <v>0</v>
      </c>
      <c r="AO180" s="71"/>
    </row>
    <row r="181" spans="1:41" s="55" customFormat="1" ht="33.75" customHeight="1" x14ac:dyDescent="0.25">
      <c r="A181" s="97">
        <v>163</v>
      </c>
      <c r="B181" s="57" t="s">
        <v>126</v>
      </c>
      <c r="C181" s="37">
        <f t="shared" si="85"/>
        <v>0</v>
      </c>
      <c r="D181" s="15"/>
      <c r="E181" s="15"/>
      <c r="F181" s="15"/>
      <c r="G181" s="3"/>
      <c r="H181" s="3"/>
      <c r="I181" s="3"/>
      <c r="J181" s="3"/>
      <c r="K181" s="3"/>
      <c r="L181" s="3"/>
      <c r="M181" s="3"/>
      <c r="N181" s="3"/>
      <c r="O181" s="3">
        <v>0</v>
      </c>
      <c r="P181" s="36">
        <f t="shared" si="83"/>
        <v>2</v>
      </c>
      <c r="Q181" s="44"/>
      <c r="R181" s="46"/>
      <c r="S181" s="6"/>
      <c r="T181" s="16">
        <v>1</v>
      </c>
      <c r="U181" s="6"/>
      <c r="V181" s="2"/>
      <c r="W181" s="6"/>
      <c r="X181" s="2"/>
      <c r="Y181" s="6"/>
      <c r="Z181" s="2"/>
      <c r="AA181" s="6"/>
      <c r="AB181" s="2"/>
      <c r="AC181" s="6"/>
      <c r="AD181" s="2"/>
      <c r="AE181" s="6"/>
      <c r="AF181" s="2"/>
      <c r="AG181" s="58"/>
      <c r="AH181" s="3">
        <v>1</v>
      </c>
      <c r="AI181" s="58"/>
      <c r="AJ181" s="3"/>
      <c r="AK181" s="71"/>
      <c r="AL181" s="3"/>
      <c r="AM181" s="71"/>
      <c r="AN181" s="10">
        <v>0</v>
      </c>
      <c r="AO181" s="71"/>
    </row>
    <row r="182" spans="1:41" s="55" customFormat="1" ht="33.75" customHeight="1" x14ac:dyDescent="0.25">
      <c r="A182" s="97">
        <v>164</v>
      </c>
      <c r="B182" s="57" t="s">
        <v>179</v>
      </c>
      <c r="C182" s="37">
        <f t="shared" si="85"/>
        <v>8</v>
      </c>
      <c r="D182" s="15"/>
      <c r="E182" s="15"/>
      <c r="F182" s="15">
        <v>1</v>
      </c>
      <c r="G182" s="3">
        <v>2</v>
      </c>
      <c r="H182" s="3">
        <v>2</v>
      </c>
      <c r="I182" s="3">
        <v>1</v>
      </c>
      <c r="J182" s="3">
        <v>1</v>
      </c>
      <c r="K182" s="3">
        <v>1</v>
      </c>
      <c r="L182" s="3"/>
      <c r="M182" s="3"/>
      <c r="N182" s="3"/>
      <c r="O182" s="3">
        <v>1</v>
      </c>
      <c r="P182" s="36">
        <f t="shared" si="83"/>
        <v>2</v>
      </c>
      <c r="Q182" s="44">
        <f>P182/C182*100</f>
        <v>25</v>
      </c>
      <c r="R182" s="46"/>
      <c r="S182" s="6"/>
      <c r="T182" s="2"/>
      <c r="U182" s="6"/>
      <c r="V182" s="2">
        <v>1</v>
      </c>
      <c r="W182" s="6">
        <f>V182/F182*100</f>
        <v>100</v>
      </c>
      <c r="X182" s="2"/>
      <c r="Y182" s="6"/>
      <c r="Z182" s="2"/>
      <c r="AA182" s="6"/>
      <c r="AB182" s="2"/>
      <c r="AC182" s="6"/>
      <c r="AD182" s="2"/>
      <c r="AE182" s="6">
        <f>AD182/J182*100</f>
        <v>0</v>
      </c>
      <c r="AF182" s="2"/>
      <c r="AG182" s="58">
        <f>AF182/K182*100</f>
        <v>0</v>
      </c>
      <c r="AH182" s="3"/>
      <c r="AI182" s="58"/>
      <c r="AJ182" s="3"/>
      <c r="AK182" s="71"/>
      <c r="AL182" s="3"/>
      <c r="AM182" s="71"/>
      <c r="AN182" s="10">
        <v>1</v>
      </c>
      <c r="AO182" s="71">
        <f t="shared" si="84"/>
        <v>100</v>
      </c>
    </row>
    <row r="183" spans="1:41" s="55" customFormat="1" ht="33.75" customHeight="1" x14ac:dyDescent="0.25">
      <c r="A183" s="97">
        <v>165</v>
      </c>
      <c r="B183" s="57" t="s">
        <v>127</v>
      </c>
      <c r="C183" s="37">
        <f t="shared" si="85"/>
        <v>6</v>
      </c>
      <c r="D183" s="15"/>
      <c r="E183" s="15"/>
      <c r="F183" s="15"/>
      <c r="G183" s="3"/>
      <c r="H183" s="3"/>
      <c r="I183" s="3"/>
      <c r="J183" s="3"/>
      <c r="K183" s="3">
        <v>2</v>
      </c>
      <c r="L183" s="3">
        <v>2</v>
      </c>
      <c r="M183" s="3">
        <v>2</v>
      </c>
      <c r="N183" s="3"/>
      <c r="O183" s="3">
        <v>2</v>
      </c>
      <c r="P183" s="36">
        <f t="shared" si="83"/>
        <v>5</v>
      </c>
      <c r="Q183" s="44"/>
      <c r="R183" s="46"/>
      <c r="S183" s="6"/>
      <c r="T183" s="2"/>
      <c r="U183" s="6"/>
      <c r="V183" s="2">
        <v>2</v>
      </c>
      <c r="W183" s="6"/>
      <c r="X183" s="2"/>
      <c r="Y183" s="6"/>
      <c r="Z183" s="2"/>
      <c r="AA183" s="6"/>
      <c r="AB183" s="2">
        <v>2</v>
      </c>
      <c r="AC183" s="6"/>
      <c r="AD183" s="2"/>
      <c r="AE183" s="6"/>
      <c r="AF183" s="2"/>
      <c r="AG183" s="58">
        <f>AF183/K183*100</f>
        <v>0</v>
      </c>
      <c r="AH183" s="3">
        <v>1</v>
      </c>
      <c r="AI183" s="58">
        <f>AH183/L183*100</f>
        <v>50</v>
      </c>
      <c r="AJ183" s="3"/>
      <c r="AK183" s="71">
        <f>AJ183/M183*100</f>
        <v>0</v>
      </c>
      <c r="AL183" s="3"/>
      <c r="AM183" s="71">
        <f>AL183/O183*100</f>
        <v>0</v>
      </c>
      <c r="AN183" s="10">
        <v>0</v>
      </c>
      <c r="AO183" s="71">
        <f t="shared" si="84"/>
        <v>0</v>
      </c>
    </row>
    <row r="184" spans="1:41" s="55" customFormat="1" ht="33.75" customHeight="1" x14ac:dyDescent="0.25">
      <c r="A184" s="97">
        <v>166</v>
      </c>
      <c r="B184" s="57" t="s">
        <v>95</v>
      </c>
      <c r="C184" s="37">
        <f t="shared" si="85"/>
        <v>155</v>
      </c>
      <c r="D184" s="15">
        <v>3</v>
      </c>
      <c r="E184" s="15">
        <v>2</v>
      </c>
      <c r="F184" s="15">
        <v>41</v>
      </c>
      <c r="G184" s="3">
        <v>11</v>
      </c>
      <c r="H184" s="3">
        <v>6</v>
      </c>
      <c r="I184" s="3">
        <v>10</v>
      </c>
      <c r="J184" s="3">
        <v>15</v>
      </c>
      <c r="K184" s="3">
        <v>1</v>
      </c>
      <c r="L184" s="3">
        <v>26</v>
      </c>
      <c r="M184" s="3">
        <v>37</v>
      </c>
      <c r="N184" s="3">
        <v>3</v>
      </c>
      <c r="O184" s="3">
        <v>6</v>
      </c>
      <c r="P184" s="36">
        <f t="shared" si="83"/>
        <v>115</v>
      </c>
      <c r="Q184" s="44">
        <f>P184/C184*100</f>
        <v>74.193548387096769</v>
      </c>
      <c r="R184" s="46">
        <v>2</v>
      </c>
      <c r="S184" s="6">
        <f>R184/D184*100</f>
        <v>66.666666666666657</v>
      </c>
      <c r="T184" s="16">
        <v>2</v>
      </c>
      <c r="U184" s="6">
        <f>T184/E184*100</f>
        <v>100</v>
      </c>
      <c r="V184" s="2">
        <v>8</v>
      </c>
      <c r="W184" s="6">
        <f>V184/F184*100</f>
        <v>19.512195121951219</v>
      </c>
      <c r="X184" s="2">
        <v>22</v>
      </c>
      <c r="Y184" s="6">
        <f>X184/G184*100</f>
        <v>200</v>
      </c>
      <c r="Z184" s="2">
        <v>4</v>
      </c>
      <c r="AA184" s="6">
        <f>Z184/H184*100</f>
        <v>66.666666666666657</v>
      </c>
      <c r="AB184" s="2">
        <v>9</v>
      </c>
      <c r="AC184" s="6">
        <f>AB184/I184*100</f>
        <v>90</v>
      </c>
      <c r="AD184" s="2">
        <v>6</v>
      </c>
      <c r="AE184" s="6">
        <f>AD184/J184*100</f>
        <v>40</v>
      </c>
      <c r="AF184" s="2">
        <v>24</v>
      </c>
      <c r="AG184" s="58">
        <f>AF184/K184*100</f>
        <v>2400</v>
      </c>
      <c r="AH184" s="3">
        <v>6</v>
      </c>
      <c r="AI184" s="58">
        <f>AH184/L184*100</f>
        <v>23.076923076923077</v>
      </c>
      <c r="AJ184" s="3">
        <v>16</v>
      </c>
      <c r="AK184" s="71">
        <f>AJ184/M184*100</f>
        <v>43.243243243243242</v>
      </c>
      <c r="AL184" s="3">
        <v>10</v>
      </c>
      <c r="AM184" s="71">
        <f>AL184/O184*100</f>
        <v>166.66666666666669</v>
      </c>
      <c r="AN184" s="10">
        <v>6</v>
      </c>
      <c r="AO184" s="71">
        <f t="shared" si="84"/>
        <v>100</v>
      </c>
    </row>
    <row r="185" spans="1:41" s="55" customFormat="1" ht="33.75" customHeight="1" x14ac:dyDescent="0.25">
      <c r="A185" s="97">
        <v>167</v>
      </c>
      <c r="B185" s="57" t="s">
        <v>96</v>
      </c>
      <c r="C185" s="37">
        <f t="shared" si="85"/>
        <v>9</v>
      </c>
      <c r="D185" s="15">
        <v>1</v>
      </c>
      <c r="E185" s="15"/>
      <c r="F185" s="15">
        <v>1</v>
      </c>
      <c r="G185" s="3"/>
      <c r="H185" s="3"/>
      <c r="I185" s="3">
        <v>1</v>
      </c>
      <c r="J185" s="3">
        <v>1</v>
      </c>
      <c r="K185" s="3"/>
      <c r="L185" s="3">
        <v>2</v>
      </c>
      <c r="M185" s="3">
        <v>2</v>
      </c>
      <c r="N185" s="3">
        <v>1</v>
      </c>
      <c r="O185" s="3">
        <v>0</v>
      </c>
      <c r="P185" s="36">
        <f t="shared" si="83"/>
        <v>17</v>
      </c>
      <c r="Q185" s="44">
        <f>P185/C185*100</f>
        <v>188.88888888888889</v>
      </c>
      <c r="R185" s="46">
        <v>2</v>
      </c>
      <c r="S185" s="6">
        <f>R185/D185*100</f>
        <v>200</v>
      </c>
      <c r="T185" s="16">
        <v>1</v>
      </c>
      <c r="U185" s="6"/>
      <c r="V185" s="2">
        <v>1</v>
      </c>
      <c r="W185" s="6">
        <f>V185/F185*100</f>
        <v>100</v>
      </c>
      <c r="X185" s="2">
        <v>1</v>
      </c>
      <c r="Y185" s="6"/>
      <c r="Z185" s="2">
        <v>1</v>
      </c>
      <c r="AA185" s="6"/>
      <c r="AB185" s="2">
        <v>1</v>
      </c>
      <c r="AC185" s="6">
        <f>AB185/I185*100</f>
        <v>100</v>
      </c>
      <c r="AD185" s="2">
        <v>2</v>
      </c>
      <c r="AE185" s="6">
        <f>AD185/J185*100</f>
        <v>200</v>
      </c>
      <c r="AF185" s="2">
        <v>4</v>
      </c>
      <c r="AG185" s="58"/>
      <c r="AH185" s="3">
        <v>1</v>
      </c>
      <c r="AI185" s="58">
        <f>AH185/L185*100</f>
        <v>50</v>
      </c>
      <c r="AJ185" s="3">
        <v>2</v>
      </c>
      <c r="AK185" s="71">
        <f>AJ185/M185*100</f>
        <v>100</v>
      </c>
      <c r="AL185" s="3">
        <v>1</v>
      </c>
      <c r="AM185" s="71"/>
      <c r="AN185" s="10">
        <v>0</v>
      </c>
      <c r="AO185" s="71"/>
    </row>
    <row r="186" spans="1:41" s="55" customFormat="1" ht="33.75" customHeight="1" x14ac:dyDescent="0.25">
      <c r="A186" s="97">
        <v>168</v>
      </c>
      <c r="B186" s="57" t="s">
        <v>119</v>
      </c>
      <c r="C186" s="37">
        <f t="shared" si="85"/>
        <v>10</v>
      </c>
      <c r="D186" s="15"/>
      <c r="E186" s="15"/>
      <c r="F186" s="15"/>
      <c r="G186" s="3"/>
      <c r="H186" s="3">
        <v>2</v>
      </c>
      <c r="I186" s="3"/>
      <c r="J186" s="3"/>
      <c r="K186" s="3">
        <v>2</v>
      </c>
      <c r="L186" s="3">
        <v>1</v>
      </c>
      <c r="M186" s="3">
        <v>3</v>
      </c>
      <c r="N186" s="3">
        <v>2</v>
      </c>
      <c r="O186" s="3">
        <v>0</v>
      </c>
      <c r="P186" s="36">
        <f t="shared" si="83"/>
        <v>26</v>
      </c>
      <c r="Q186" s="44">
        <f>P186/C186*100</f>
        <v>260</v>
      </c>
      <c r="R186" s="46"/>
      <c r="S186" s="6"/>
      <c r="T186" s="16">
        <v>1</v>
      </c>
      <c r="U186" s="6"/>
      <c r="V186" s="2">
        <v>5</v>
      </c>
      <c r="W186" s="6"/>
      <c r="X186" s="2"/>
      <c r="Y186" s="6"/>
      <c r="Z186" s="2">
        <v>2</v>
      </c>
      <c r="AA186" s="6">
        <f>Z186/H186*100</f>
        <v>100</v>
      </c>
      <c r="AB186" s="2">
        <v>3</v>
      </c>
      <c r="AC186" s="6"/>
      <c r="AD186" s="2">
        <v>4</v>
      </c>
      <c r="AE186" s="6"/>
      <c r="AF186" s="2">
        <v>2</v>
      </c>
      <c r="AG186" s="58">
        <f>AF186/K186*100</f>
        <v>100</v>
      </c>
      <c r="AH186" s="3">
        <v>6</v>
      </c>
      <c r="AI186" s="58">
        <f>AH186/L186*100</f>
        <v>600</v>
      </c>
      <c r="AJ186" s="3">
        <v>3</v>
      </c>
      <c r="AK186" s="71">
        <f>AJ186/M186*100</f>
        <v>100</v>
      </c>
      <c r="AL186" s="3"/>
      <c r="AM186" s="71"/>
      <c r="AN186" s="10">
        <v>0</v>
      </c>
      <c r="AO186" s="71"/>
    </row>
    <row r="187" spans="1:41" s="55" customFormat="1" ht="33.75" customHeight="1" x14ac:dyDescent="0.25">
      <c r="A187" s="97">
        <v>169</v>
      </c>
      <c r="B187" s="57" t="s">
        <v>128</v>
      </c>
      <c r="C187" s="37">
        <f t="shared" si="85"/>
        <v>5</v>
      </c>
      <c r="D187" s="15"/>
      <c r="E187" s="15"/>
      <c r="F187" s="15"/>
      <c r="G187" s="3">
        <v>1</v>
      </c>
      <c r="H187" s="3"/>
      <c r="I187" s="3"/>
      <c r="J187" s="3">
        <v>1</v>
      </c>
      <c r="K187" s="3"/>
      <c r="L187" s="3">
        <v>2</v>
      </c>
      <c r="M187" s="3"/>
      <c r="N187" s="3">
        <v>1</v>
      </c>
      <c r="O187" s="3">
        <v>0</v>
      </c>
      <c r="P187" s="36">
        <f t="shared" si="83"/>
        <v>8</v>
      </c>
      <c r="Q187" s="44">
        <f>P187/C187*100</f>
        <v>160</v>
      </c>
      <c r="R187" s="46"/>
      <c r="S187" s="6"/>
      <c r="T187" s="16">
        <v>1</v>
      </c>
      <c r="U187" s="6"/>
      <c r="V187" s="2">
        <v>1</v>
      </c>
      <c r="W187" s="6"/>
      <c r="X187" s="2"/>
      <c r="Y187" s="6"/>
      <c r="Z187" s="2"/>
      <c r="AA187" s="6"/>
      <c r="AB187" s="2">
        <v>1</v>
      </c>
      <c r="AC187" s="6"/>
      <c r="AD187" s="2"/>
      <c r="AE187" s="6">
        <f>AD187/J187*100</f>
        <v>0</v>
      </c>
      <c r="AF187" s="2">
        <v>5</v>
      </c>
      <c r="AG187" s="58"/>
      <c r="AH187" s="3"/>
      <c r="AI187" s="58">
        <f>AH187/L187*100</f>
        <v>0</v>
      </c>
      <c r="AJ187" s="3"/>
      <c r="AK187" s="71"/>
      <c r="AL187" s="3"/>
      <c r="AM187" s="71"/>
      <c r="AN187" s="10">
        <v>0</v>
      </c>
      <c r="AO187" s="71"/>
    </row>
    <row r="188" spans="1:41" s="55" customFormat="1" ht="33.75" customHeight="1" x14ac:dyDescent="0.25">
      <c r="A188" s="97">
        <v>170</v>
      </c>
      <c r="B188" s="57" t="s">
        <v>97</v>
      </c>
      <c r="C188" s="37">
        <f t="shared" si="85"/>
        <v>0</v>
      </c>
      <c r="D188" s="15"/>
      <c r="E188" s="15"/>
      <c r="F188" s="15"/>
      <c r="G188" s="3"/>
      <c r="H188" s="3"/>
      <c r="I188" s="3"/>
      <c r="J188" s="3"/>
      <c r="K188" s="3"/>
      <c r="L188" s="3"/>
      <c r="M188" s="3"/>
      <c r="N188" s="3"/>
      <c r="O188" s="3">
        <v>0</v>
      </c>
      <c r="P188" s="36">
        <f t="shared" si="83"/>
        <v>1</v>
      </c>
      <c r="Q188" s="44"/>
      <c r="R188" s="46"/>
      <c r="S188" s="6"/>
      <c r="T188" s="2"/>
      <c r="U188" s="6"/>
      <c r="V188" s="2"/>
      <c r="W188" s="6"/>
      <c r="X188" s="2"/>
      <c r="Y188" s="6"/>
      <c r="Z188" s="2"/>
      <c r="AA188" s="6"/>
      <c r="AB188" s="2"/>
      <c r="AC188" s="6"/>
      <c r="AD188" s="2"/>
      <c r="AE188" s="6"/>
      <c r="AF188" s="2">
        <v>1</v>
      </c>
      <c r="AG188" s="58"/>
      <c r="AH188" s="3"/>
      <c r="AI188" s="58"/>
      <c r="AJ188" s="3"/>
      <c r="AK188" s="71"/>
      <c r="AL188" s="3"/>
      <c r="AM188" s="71"/>
      <c r="AN188" s="10">
        <v>0</v>
      </c>
      <c r="AO188" s="71"/>
    </row>
    <row r="189" spans="1:41" s="55" customFormat="1" ht="33.75" customHeight="1" x14ac:dyDescent="0.25">
      <c r="A189" s="97">
        <v>171</v>
      </c>
      <c r="B189" s="57" t="s">
        <v>98</v>
      </c>
      <c r="C189" s="37">
        <f t="shared" si="85"/>
        <v>1</v>
      </c>
      <c r="D189" s="15"/>
      <c r="E189" s="15"/>
      <c r="F189" s="15"/>
      <c r="G189" s="3"/>
      <c r="H189" s="3"/>
      <c r="I189" s="3"/>
      <c r="J189" s="3"/>
      <c r="K189" s="3"/>
      <c r="L189" s="3">
        <v>1</v>
      </c>
      <c r="M189" s="3"/>
      <c r="N189" s="3"/>
      <c r="O189" s="3">
        <v>0</v>
      </c>
      <c r="P189" s="36">
        <f t="shared" si="83"/>
        <v>3</v>
      </c>
      <c r="Q189" s="44"/>
      <c r="R189" s="46"/>
      <c r="S189" s="6"/>
      <c r="T189" s="2"/>
      <c r="U189" s="6"/>
      <c r="V189" s="2">
        <v>1</v>
      </c>
      <c r="W189" s="6"/>
      <c r="X189" s="2"/>
      <c r="Y189" s="6"/>
      <c r="Z189" s="2"/>
      <c r="AA189" s="6"/>
      <c r="AB189" s="2"/>
      <c r="AC189" s="6"/>
      <c r="AD189" s="2"/>
      <c r="AE189" s="6"/>
      <c r="AF189" s="2"/>
      <c r="AG189" s="58"/>
      <c r="AH189" s="3">
        <v>2</v>
      </c>
      <c r="AI189" s="58">
        <f>AH189/L189*100</f>
        <v>200</v>
      </c>
      <c r="AJ189" s="3"/>
      <c r="AK189" s="71"/>
      <c r="AL189" s="3"/>
      <c r="AM189" s="71"/>
      <c r="AN189" s="10">
        <v>0</v>
      </c>
      <c r="AO189" s="71"/>
    </row>
    <row r="190" spans="1:41" s="55" customFormat="1" ht="33.75" customHeight="1" x14ac:dyDescent="0.25">
      <c r="A190" s="97">
        <v>172</v>
      </c>
      <c r="B190" s="57" t="s">
        <v>60</v>
      </c>
      <c r="C190" s="37">
        <f t="shared" si="85"/>
        <v>135</v>
      </c>
      <c r="D190" s="15">
        <v>1</v>
      </c>
      <c r="E190" s="15">
        <v>1</v>
      </c>
      <c r="F190" s="15">
        <v>5</v>
      </c>
      <c r="G190" s="3">
        <v>2</v>
      </c>
      <c r="H190" s="3">
        <v>30</v>
      </c>
      <c r="I190" s="3">
        <v>15</v>
      </c>
      <c r="J190" s="3">
        <v>13</v>
      </c>
      <c r="K190" s="3">
        <v>12</v>
      </c>
      <c r="L190" s="3">
        <v>49</v>
      </c>
      <c r="M190" s="3">
        <v>2</v>
      </c>
      <c r="N190" s="3">
        <v>5</v>
      </c>
      <c r="O190" s="3">
        <v>4</v>
      </c>
      <c r="P190" s="36">
        <f t="shared" si="83"/>
        <v>144</v>
      </c>
      <c r="Q190" s="44">
        <f>P190/C190*100</f>
        <v>106.66666666666667</v>
      </c>
      <c r="R190" s="46"/>
      <c r="S190" s="6">
        <f>R190/D190*100</f>
        <v>0</v>
      </c>
      <c r="T190" s="2"/>
      <c r="U190" s="6">
        <f>T190/E190*100</f>
        <v>0</v>
      </c>
      <c r="V190" s="2">
        <v>8</v>
      </c>
      <c r="W190" s="6">
        <f>V190/F190*100</f>
        <v>160</v>
      </c>
      <c r="X190" s="2">
        <v>18</v>
      </c>
      <c r="Y190" s="6">
        <f>X190/G190*100</f>
        <v>900</v>
      </c>
      <c r="Z190" s="2">
        <v>22</v>
      </c>
      <c r="AA190" s="6">
        <f>Z190/H190*100</f>
        <v>73.333333333333329</v>
      </c>
      <c r="AB190" s="2">
        <v>18</v>
      </c>
      <c r="AC190" s="6">
        <f>AB190/I190*100</f>
        <v>120</v>
      </c>
      <c r="AD190" s="2">
        <v>12</v>
      </c>
      <c r="AE190" s="6">
        <f>AD190/J190*100</f>
        <v>92.307692307692307</v>
      </c>
      <c r="AF190" s="2">
        <v>11</v>
      </c>
      <c r="AG190" s="58">
        <f>AF190/K190*100</f>
        <v>91.666666666666657</v>
      </c>
      <c r="AH190" s="3">
        <v>24</v>
      </c>
      <c r="AI190" s="58">
        <f>AH190/L190*100</f>
        <v>48.979591836734691</v>
      </c>
      <c r="AJ190" s="3">
        <v>19</v>
      </c>
      <c r="AK190" s="71">
        <f>AJ190/M190*100</f>
        <v>950</v>
      </c>
      <c r="AL190" s="3">
        <v>12</v>
      </c>
      <c r="AM190" s="71">
        <f>AL190/O190*100</f>
        <v>300</v>
      </c>
      <c r="AN190" s="10">
        <v>0</v>
      </c>
      <c r="AO190" s="71"/>
    </row>
    <row r="191" spans="1:41" s="55" customFormat="1" ht="33.75" customHeight="1" x14ac:dyDescent="0.25">
      <c r="A191" s="97">
        <v>173</v>
      </c>
      <c r="B191" s="57" t="s">
        <v>120</v>
      </c>
      <c r="C191" s="37">
        <f t="shared" si="85"/>
        <v>30</v>
      </c>
      <c r="D191" s="15"/>
      <c r="E191" s="15">
        <v>1</v>
      </c>
      <c r="F191" s="15"/>
      <c r="G191" s="3">
        <v>1</v>
      </c>
      <c r="H191" s="3"/>
      <c r="I191" s="3"/>
      <c r="J191" s="3">
        <v>14</v>
      </c>
      <c r="K191" s="3">
        <v>1</v>
      </c>
      <c r="L191" s="3">
        <v>11</v>
      </c>
      <c r="M191" s="3"/>
      <c r="N191" s="3">
        <v>2</v>
      </c>
      <c r="O191" s="3">
        <v>1</v>
      </c>
      <c r="P191" s="36">
        <f t="shared" si="83"/>
        <v>35</v>
      </c>
      <c r="Q191" s="44">
        <f>P191/C191*100</f>
        <v>116.66666666666667</v>
      </c>
      <c r="R191" s="46">
        <v>1</v>
      </c>
      <c r="S191" s="6"/>
      <c r="T191" s="16">
        <v>1</v>
      </c>
      <c r="U191" s="6">
        <f>T191/E191*100</f>
        <v>100</v>
      </c>
      <c r="V191" s="2">
        <v>3</v>
      </c>
      <c r="W191" s="6"/>
      <c r="X191" s="2">
        <v>0</v>
      </c>
      <c r="Y191" s="6"/>
      <c r="Z191" s="2">
        <v>3</v>
      </c>
      <c r="AA191" s="6"/>
      <c r="AB191" s="2">
        <v>3</v>
      </c>
      <c r="AC191" s="6"/>
      <c r="AD191" s="2">
        <v>10</v>
      </c>
      <c r="AE191" s="6">
        <f>AD191/J191*100</f>
        <v>71.428571428571431</v>
      </c>
      <c r="AF191" s="2">
        <v>8</v>
      </c>
      <c r="AG191" s="58">
        <f>AF191/K191*100</f>
        <v>800</v>
      </c>
      <c r="AH191" s="3">
        <v>1</v>
      </c>
      <c r="AI191" s="58">
        <f>AH191/L191*100</f>
        <v>9.0909090909090917</v>
      </c>
      <c r="AJ191" s="3">
        <v>4</v>
      </c>
      <c r="AK191" s="71"/>
      <c r="AL191" s="3">
        <v>1</v>
      </c>
      <c r="AM191" s="71"/>
      <c r="AN191" s="10">
        <v>0</v>
      </c>
      <c r="AO191" s="71"/>
    </row>
    <row r="192" spans="1:41" s="55" customFormat="1" ht="33.75" customHeight="1" x14ac:dyDescent="0.25">
      <c r="A192" s="97">
        <v>174</v>
      </c>
      <c r="B192" s="57" t="s">
        <v>99</v>
      </c>
      <c r="C192" s="37">
        <f t="shared" si="85"/>
        <v>5</v>
      </c>
      <c r="D192" s="15"/>
      <c r="E192" s="15"/>
      <c r="F192" s="15"/>
      <c r="G192" s="3"/>
      <c r="H192" s="3"/>
      <c r="I192" s="3"/>
      <c r="J192" s="3"/>
      <c r="K192" s="3">
        <v>1</v>
      </c>
      <c r="L192" s="3">
        <v>1</v>
      </c>
      <c r="M192" s="3">
        <v>3</v>
      </c>
      <c r="N192" s="3"/>
      <c r="O192" s="3">
        <v>0</v>
      </c>
      <c r="P192" s="36">
        <f t="shared" si="83"/>
        <v>4</v>
      </c>
      <c r="Q192" s="44"/>
      <c r="R192" s="46"/>
      <c r="S192" s="6"/>
      <c r="T192" s="2"/>
      <c r="U192" s="6"/>
      <c r="V192" s="2">
        <v>1</v>
      </c>
      <c r="W192" s="6"/>
      <c r="X192" s="2">
        <v>1</v>
      </c>
      <c r="Y192" s="6"/>
      <c r="Z192" s="2"/>
      <c r="AA192" s="6"/>
      <c r="AB192" s="2"/>
      <c r="AC192" s="6"/>
      <c r="AD192" s="2">
        <v>1</v>
      </c>
      <c r="AE192" s="6"/>
      <c r="AF192" s="2"/>
      <c r="AG192" s="58">
        <f>AF192/K192*100</f>
        <v>0</v>
      </c>
      <c r="AH192" s="3">
        <v>1</v>
      </c>
      <c r="AI192" s="58">
        <f>AH192/L192*100</f>
        <v>100</v>
      </c>
      <c r="AJ192" s="3"/>
      <c r="AK192" s="71">
        <f>AJ192/M192*100</f>
        <v>0</v>
      </c>
      <c r="AL192" s="3"/>
      <c r="AM192" s="71"/>
      <c r="AN192" s="10">
        <v>0</v>
      </c>
      <c r="AO192" s="71"/>
    </row>
    <row r="193" spans="1:41" s="55" customFormat="1" ht="33.75" customHeight="1" x14ac:dyDescent="0.25">
      <c r="A193" s="97">
        <v>175</v>
      </c>
      <c r="B193" s="57" t="s">
        <v>100</v>
      </c>
      <c r="C193" s="37">
        <f t="shared" si="85"/>
        <v>17</v>
      </c>
      <c r="D193" s="15">
        <v>1</v>
      </c>
      <c r="E193" s="15"/>
      <c r="F193" s="15"/>
      <c r="G193" s="3">
        <v>3</v>
      </c>
      <c r="H193" s="3">
        <v>1</v>
      </c>
      <c r="I193" s="3">
        <v>4</v>
      </c>
      <c r="J193" s="3">
        <v>1</v>
      </c>
      <c r="K193" s="3">
        <v>1</v>
      </c>
      <c r="L193" s="3">
        <v>0</v>
      </c>
      <c r="M193" s="3">
        <v>3</v>
      </c>
      <c r="N193" s="3">
        <v>3</v>
      </c>
      <c r="O193" s="3">
        <v>1</v>
      </c>
      <c r="P193" s="36">
        <f t="shared" si="83"/>
        <v>45</v>
      </c>
      <c r="Q193" s="44">
        <f>P193/C193*100</f>
        <v>264.70588235294116</v>
      </c>
      <c r="R193" s="46">
        <v>7</v>
      </c>
      <c r="S193" s="6">
        <f>R193/D193*100</f>
        <v>700</v>
      </c>
      <c r="T193" s="2"/>
      <c r="U193" s="6"/>
      <c r="V193" s="2">
        <v>2</v>
      </c>
      <c r="W193" s="6"/>
      <c r="X193" s="2">
        <v>1</v>
      </c>
      <c r="Y193" s="6">
        <f>X193/G193*100</f>
        <v>33.333333333333329</v>
      </c>
      <c r="Z193" s="2">
        <v>3</v>
      </c>
      <c r="AA193" s="6">
        <f>Z193/H193*100</f>
        <v>300</v>
      </c>
      <c r="AB193" s="2">
        <v>7</v>
      </c>
      <c r="AC193" s="6">
        <f>AB193/I193*100</f>
        <v>175</v>
      </c>
      <c r="AD193" s="2">
        <v>4</v>
      </c>
      <c r="AE193" s="6">
        <f>AD193/J193*100</f>
        <v>400</v>
      </c>
      <c r="AF193" s="2">
        <v>10</v>
      </c>
      <c r="AG193" s="58">
        <f>AF193/K193*100</f>
        <v>1000</v>
      </c>
      <c r="AH193" s="3"/>
      <c r="AI193" s="58"/>
      <c r="AJ193" s="3">
        <v>3</v>
      </c>
      <c r="AK193" s="71">
        <f>AJ193/M193*100</f>
        <v>100</v>
      </c>
      <c r="AL193" s="3">
        <v>2</v>
      </c>
      <c r="AM193" s="71">
        <f>AL193/O193*100</f>
        <v>200</v>
      </c>
      <c r="AN193" s="10">
        <v>6</v>
      </c>
      <c r="AO193" s="71">
        <f t="shared" si="84"/>
        <v>600</v>
      </c>
    </row>
    <row r="194" spans="1:41" s="55" customFormat="1" ht="33.75" customHeight="1" x14ac:dyDescent="0.25">
      <c r="A194" s="97">
        <v>176</v>
      </c>
      <c r="B194" s="57" t="s">
        <v>121</v>
      </c>
      <c r="C194" s="37">
        <f t="shared" si="85"/>
        <v>0</v>
      </c>
      <c r="D194" s="15"/>
      <c r="E194" s="15"/>
      <c r="F194" s="15"/>
      <c r="G194" s="3"/>
      <c r="H194" s="3"/>
      <c r="I194" s="3"/>
      <c r="J194" s="3"/>
      <c r="K194" s="3"/>
      <c r="L194" s="3"/>
      <c r="M194" s="3"/>
      <c r="N194" s="3"/>
      <c r="O194" s="3">
        <v>0</v>
      </c>
      <c r="P194" s="36">
        <f t="shared" si="83"/>
        <v>11</v>
      </c>
      <c r="Q194" s="44"/>
      <c r="R194" s="90">
        <v>1</v>
      </c>
      <c r="S194" s="6"/>
      <c r="T194" s="16">
        <v>2</v>
      </c>
      <c r="U194" s="6"/>
      <c r="V194" s="7"/>
      <c r="W194" s="6"/>
      <c r="X194" s="2">
        <v>1</v>
      </c>
      <c r="Y194" s="6"/>
      <c r="Z194" s="2"/>
      <c r="AA194" s="6"/>
      <c r="AB194" s="2"/>
      <c r="AC194" s="6"/>
      <c r="AD194" s="2">
        <v>5</v>
      </c>
      <c r="AE194" s="6"/>
      <c r="AF194" s="2">
        <v>2</v>
      </c>
      <c r="AG194" s="58"/>
      <c r="AH194" s="3"/>
      <c r="AI194" s="58"/>
      <c r="AJ194" s="3"/>
      <c r="AK194" s="71"/>
      <c r="AL194" s="3"/>
      <c r="AM194" s="71"/>
      <c r="AN194" s="10">
        <v>0</v>
      </c>
      <c r="AO194" s="71"/>
    </row>
    <row r="195" spans="1:41" s="55" customFormat="1" ht="33.75" customHeight="1" thickBot="1" x14ac:dyDescent="0.3">
      <c r="A195" s="97">
        <v>177</v>
      </c>
      <c r="B195" s="57" t="s">
        <v>170</v>
      </c>
      <c r="C195" s="37">
        <f t="shared" si="85"/>
        <v>984</v>
      </c>
      <c r="D195" s="17">
        <v>45</v>
      </c>
      <c r="E195" s="17">
        <v>58</v>
      </c>
      <c r="F195" s="25">
        <v>63</v>
      </c>
      <c r="G195" s="48">
        <v>106</v>
      </c>
      <c r="H195" s="48">
        <v>104</v>
      </c>
      <c r="I195" s="48">
        <v>87</v>
      </c>
      <c r="J195" s="48">
        <v>81</v>
      </c>
      <c r="K195" s="48">
        <v>137</v>
      </c>
      <c r="L195" s="48">
        <v>92</v>
      </c>
      <c r="M195" s="48">
        <v>124</v>
      </c>
      <c r="N195" s="48">
        <v>87</v>
      </c>
      <c r="O195" s="48">
        <v>97</v>
      </c>
      <c r="P195" s="36">
        <f t="shared" si="83"/>
        <v>2016</v>
      </c>
      <c r="Q195" s="85">
        <f>P195/C195*100</f>
        <v>204.8780487804878</v>
      </c>
      <c r="R195" s="88">
        <v>101</v>
      </c>
      <c r="S195" s="8">
        <f>R195/D195*100</f>
        <v>224.44444444444446</v>
      </c>
      <c r="T195" s="18">
        <v>184</v>
      </c>
      <c r="U195" s="8">
        <f>T195/E195*100</f>
        <v>317.24137931034483</v>
      </c>
      <c r="V195" s="19">
        <v>119</v>
      </c>
      <c r="W195" s="8">
        <f>V195/F195*100</f>
        <v>188.88888888888889</v>
      </c>
      <c r="X195" s="19">
        <v>180</v>
      </c>
      <c r="Y195" s="8">
        <f>X195/G195*100</f>
        <v>169.81132075471697</v>
      </c>
      <c r="Z195" s="19">
        <v>102</v>
      </c>
      <c r="AA195" s="8">
        <f>Z195/H195*100</f>
        <v>98.076923076923066</v>
      </c>
      <c r="AB195" s="19">
        <f>224+1+2</f>
        <v>227</v>
      </c>
      <c r="AC195" s="8">
        <f>AB195/I195*100</f>
        <v>260.91954022988506</v>
      </c>
      <c r="AD195" s="19">
        <v>224</v>
      </c>
      <c r="AE195" s="8">
        <f>AD195/J195*100</f>
        <v>276.54320987654319</v>
      </c>
      <c r="AF195" s="19">
        <v>301</v>
      </c>
      <c r="AG195" s="63">
        <f>AF195/K195*100</f>
        <v>219.70802919708029</v>
      </c>
      <c r="AH195" s="19">
        <v>174</v>
      </c>
      <c r="AI195" s="63">
        <f>AH195/L195*100</f>
        <v>189.13043478260869</v>
      </c>
      <c r="AJ195" s="19">
        <v>153</v>
      </c>
      <c r="AK195" s="91">
        <f>AJ195/M195*100</f>
        <v>123.38709677419355</v>
      </c>
      <c r="AL195" s="19">
        <v>149</v>
      </c>
      <c r="AM195" s="91">
        <f>AL195/O195*100</f>
        <v>153.60824742268042</v>
      </c>
      <c r="AN195" s="10">
        <v>102</v>
      </c>
      <c r="AO195" s="91">
        <f t="shared" si="84"/>
        <v>105.15463917525774</v>
      </c>
    </row>
    <row r="196" spans="1:41" s="55" customFormat="1" x14ac:dyDescent="0.25">
      <c r="C196" s="5"/>
      <c r="D196" s="5"/>
      <c r="E196" s="21"/>
      <c r="F196" s="24"/>
      <c r="G196" s="21"/>
      <c r="H196" s="21"/>
      <c r="I196" s="21"/>
      <c r="J196" s="5"/>
      <c r="K196" s="5"/>
      <c r="L196" s="5"/>
      <c r="M196" s="5"/>
      <c r="N196" s="5"/>
      <c r="O196" s="5"/>
      <c r="P196" s="21"/>
      <c r="Q196" s="21"/>
      <c r="R196" s="21"/>
      <c r="S196" s="21"/>
      <c r="T196" s="21"/>
      <c r="U196" s="21"/>
      <c r="V196" s="5"/>
      <c r="W196" s="5"/>
      <c r="X196" s="5"/>
      <c r="Y196" s="5"/>
      <c r="AA196" s="65"/>
    </row>
    <row r="197" spans="1:41" s="55" customFormat="1" x14ac:dyDescent="0.25">
      <c r="C197" s="5"/>
      <c r="D197" s="5"/>
      <c r="E197" s="5"/>
      <c r="F197" s="2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AA197" s="65"/>
    </row>
    <row r="198" spans="1:41" s="55" customFormat="1" x14ac:dyDescent="0.25">
      <c r="C198" s="5"/>
      <c r="D198" s="5"/>
      <c r="E198" s="5"/>
      <c r="F198" s="2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AA198" s="65"/>
    </row>
    <row r="199" spans="1:41" s="55" customFormat="1" x14ac:dyDescent="0.25">
      <c r="C199" s="5"/>
      <c r="D199" s="5"/>
      <c r="E199" s="5"/>
      <c r="F199" s="2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AA199" s="65"/>
    </row>
    <row r="200" spans="1:41" s="55" customFormat="1" x14ac:dyDescent="0.25">
      <c r="C200" s="5"/>
      <c r="D200" s="5"/>
      <c r="E200" s="5"/>
      <c r="F200" s="2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AA200" s="65"/>
    </row>
    <row r="201" spans="1:41" x14ac:dyDescent="0.2">
      <c r="F201" s="24"/>
    </row>
    <row r="202" spans="1:41" x14ac:dyDescent="0.2">
      <c r="F202" s="24"/>
    </row>
    <row r="203" spans="1:41" x14ac:dyDescent="0.2">
      <c r="F203" s="24"/>
    </row>
    <row r="204" spans="1:41" x14ac:dyDescent="0.2">
      <c r="F204" s="24"/>
    </row>
    <row r="205" spans="1:41" x14ac:dyDescent="0.2">
      <c r="F205" s="24"/>
    </row>
    <row r="206" spans="1:41" x14ac:dyDescent="0.2">
      <c r="F206" s="24"/>
    </row>
    <row r="207" spans="1:41" x14ac:dyDescent="0.2">
      <c r="F207" s="24"/>
    </row>
    <row r="208" spans="1:41" x14ac:dyDescent="0.2">
      <c r="F208" s="24"/>
    </row>
    <row r="209" spans="1:42" s="5" customFormat="1" x14ac:dyDescent="0.2">
      <c r="A209" s="1"/>
      <c r="B209" s="1"/>
      <c r="F209" s="24"/>
      <c r="P209" s="4"/>
      <c r="Q209" s="4"/>
      <c r="R209" s="4"/>
      <c r="S209" s="4"/>
      <c r="T209" s="4"/>
      <c r="U209" s="4"/>
      <c r="X209" s="1"/>
      <c r="Y209" s="1"/>
      <c r="Z209" s="1"/>
      <c r="AA209" s="22"/>
      <c r="AB209" s="1"/>
      <c r="AC209" s="1"/>
      <c r="AD209" s="1"/>
      <c r="AE209" s="1"/>
      <c r="AF209" s="1"/>
      <c r="AG209" s="1"/>
    </row>
    <row r="210" spans="1:42" s="5" customFormat="1" x14ac:dyDescent="0.2">
      <c r="A210" s="1"/>
      <c r="B210" s="1"/>
      <c r="F210" s="24"/>
      <c r="P210" s="4"/>
      <c r="Q210" s="4"/>
      <c r="R210" s="4"/>
      <c r="S210" s="4"/>
      <c r="T210" s="4"/>
      <c r="U210" s="4"/>
      <c r="X210" s="1"/>
      <c r="Y210" s="1"/>
      <c r="Z210" s="1"/>
      <c r="AA210" s="22"/>
      <c r="AB210" s="1"/>
      <c r="AC210" s="1"/>
      <c r="AD210" s="1"/>
      <c r="AE210" s="1"/>
      <c r="AF210" s="1"/>
      <c r="AG210" s="1"/>
    </row>
    <row r="211" spans="1:42" s="5" customFormat="1" x14ac:dyDescent="0.2">
      <c r="A211" s="1"/>
      <c r="B211" s="1"/>
      <c r="F211" s="24"/>
      <c r="P211" s="4"/>
      <c r="Q211" s="4"/>
      <c r="R211" s="4"/>
      <c r="S211" s="4"/>
      <c r="T211" s="4"/>
      <c r="U211" s="4"/>
      <c r="X211" s="1"/>
      <c r="Y211" s="1"/>
      <c r="Z211" s="1"/>
      <c r="AA211" s="22"/>
      <c r="AB211" s="1"/>
      <c r="AC211" s="1"/>
      <c r="AD211" s="1"/>
      <c r="AE211" s="1"/>
      <c r="AF211" s="1"/>
      <c r="AG211" s="1"/>
    </row>
    <row r="212" spans="1:42" s="5" customFormat="1" x14ac:dyDescent="0.2">
      <c r="A212" s="1"/>
      <c r="B212" s="1"/>
      <c r="F212" s="24"/>
      <c r="P212" s="4"/>
      <c r="Q212" s="4"/>
      <c r="R212" s="4"/>
      <c r="S212" s="4"/>
      <c r="T212" s="4"/>
      <c r="U212" s="4"/>
      <c r="X212" s="1"/>
      <c r="Y212" s="1"/>
      <c r="Z212" s="1"/>
      <c r="AA212" s="22"/>
      <c r="AB212" s="1"/>
      <c r="AC212" s="1"/>
    </row>
    <row r="213" spans="1:42" s="5" customFormat="1" x14ac:dyDescent="0.2">
      <c r="A213" s="1"/>
      <c r="B213" s="1"/>
      <c r="F213" s="24"/>
      <c r="P213" s="4"/>
      <c r="Q213" s="4"/>
      <c r="R213" s="4"/>
      <c r="S213" s="4"/>
      <c r="T213" s="4"/>
      <c r="U213" s="4"/>
      <c r="X213" s="1"/>
      <c r="Y213" s="1"/>
      <c r="Z213" s="1"/>
      <c r="AA213" s="22"/>
      <c r="AB213" s="1"/>
      <c r="AC213" s="1"/>
    </row>
    <row r="214" spans="1:42" s="5" customFormat="1" x14ac:dyDescent="0.2">
      <c r="A214" s="1"/>
      <c r="B214" s="1"/>
      <c r="F214" s="24"/>
      <c r="P214" s="4"/>
      <c r="Q214" s="4"/>
      <c r="R214" s="4"/>
      <c r="S214" s="4"/>
      <c r="T214" s="4"/>
      <c r="U214" s="4"/>
      <c r="X214" s="1"/>
      <c r="Y214" s="1"/>
      <c r="Z214" s="1"/>
      <c r="AA214" s="22"/>
      <c r="AB214" s="1"/>
      <c r="AC214" s="1"/>
    </row>
    <row r="215" spans="1:42" s="5" customFormat="1" x14ac:dyDescent="0.2">
      <c r="A215" s="1"/>
      <c r="B215" s="1"/>
      <c r="F215" s="24"/>
      <c r="P215" s="4"/>
      <c r="Q215" s="4"/>
      <c r="R215" s="4"/>
      <c r="S215" s="4"/>
      <c r="T215" s="4"/>
      <c r="U215" s="4"/>
      <c r="X215" s="1"/>
      <c r="Y215" s="1"/>
      <c r="Z215" s="1"/>
      <c r="AA215" s="22"/>
      <c r="AB215" s="1"/>
      <c r="AC215" s="1"/>
    </row>
    <row r="216" spans="1:42" s="5" customFormat="1" x14ac:dyDescent="0.2">
      <c r="A216" s="1"/>
      <c r="B216" s="1"/>
      <c r="F216" s="24"/>
      <c r="P216" s="4"/>
      <c r="Q216" s="4"/>
      <c r="R216" s="4"/>
      <c r="S216" s="4"/>
      <c r="T216" s="4"/>
      <c r="U216" s="4"/>
      <c r="X216" s="1"/>
      <c r="Y216" s="1"/>
      <c r="Z216" s="1"/>
      <c r="AA216" s="22"/>
      <c r="AB216" s="1"/>
      <c r="AC216" s="1"/>
    </row>
    <row r="217" spans="1:42" s="5" customFormat="1" x14ac:dyDescent="0.2">
      <c r="A217" s="1"/>
      <c r="B217" s="1"/>
      <c r="F217" s="24"/>
      <c r="P217" s="4"/>
      <c r="Q217" s="4"/>
      <c r="R217" s="4"/>
      <c r="S217" s="4"/>
      <c r="T217" s="4"/>
      <c r="U217" s="4"/>
      <c r="X217" s="1"/>
      <c r="Y217" s="1"/>
      <c r="Z217" s="1"/>
      <c r="AA217" s="22"/>
      <c r="AB217" s="1"/>
      <c r="AC217" s="1"/>
    </row>
    <row r="218" spans="1:42" s="5" customFormat="1" x14ac:dyDescent="0.2">
      <c r="A218" s="1"/>
      <c r="B218" s="1"/>
      <c r="F218" s="24"/>
      <c r="P218" s="4"/>
      <c r="Q218" s="4"/>
      <c r="R218" s="4"/>
      <c r="S218" s="4"/>
      <c r="T218" s="4"/>
      <c r="U218" s="4"/>
      <c r="X218" s="1"/>
      <c r="Y218" s="1"/>
      <c r="Z218" s="1"/>
      <c r="AA218" s="22"/>
      <c r="AB218" s="1"/>
      <c r="AC218" s="1"/>
    </row>
    <row r="219" spans="1:42" s="5" customFormat="1" ht="15" x14ac:dyDescent="0.25">
      <c r="A219" s="1"/>
      <c r="B219" s="1"/>
      <c r="F219" s="24"/>
      <c r="P219" s="4"/>
      <c r="Q219" s="4"/>
      <c r="R219" s="4"/>
      <c r="S219" s="4"/>
      <c r="T219" s="4"/>
      <c r="U219" s="4"/>
      <c r="X219" s="1"/>
      <c r="Y219" s="1"/>
      <c r="Z219" s="1"/>
      <c r="AA219" s="22"/>
      <c r="AB219" s="1"/>
      <c r="AC219" s="1"/>
      <c r="AP219"/>
    </row>
    <row r="220" spans="1:42" s="5" customFormat="1" ht="15" x14ac:dyDescent="0.25">
      <c r="A220" s="1"/>
      <c r="B220" s="1"/>
      <c r="F220" s="24"/>
      <c r="P220" s="4"/>
      <c r="Q220" s="4"/>
      <c r="R220" s="4"/>
      <c r="S220" s="4"/>
      <c r="T220" s="4"/>
      <c r="U220" s="4"/>
      <c r="X220" s="1"/>
      <c r="Y220" s="1"/>
      <c r="Z220" s="1"/>
      <c r="AA220" s="22"/>
      <c r="AB220" s="1"/>
      <c r="AC220" s="1"/>
      <c r="AP220"/>
    </row>
    <row r="221" spans="1:42" s="5" customFormat="1" ht="15" x14ac:dyDescent="0.25">
      <c r="A221" s="1"/>
      <c r="B221" s="1"/>
      <c r="F221" s="24"/>
      <c r="P221" s="4"/>
      <c r="Q221" s="4"/>
      <c r="R221" s="4"/>
      <c r="S221" s="4"/>
      <c r="T221" s="4"/>
      <c r="U221" s="4"/>
      <c r="X221" s="1"/>
      <c r="Y221" s="1"/>
      <c r="Z221" s="1"/>
      <c r="AA221" s="22"/>
      <c r="AB221" s="1"/>
      <c r="AC221" s="1"/>
      <c r="AP221"/>
    </row>
    <row r="222" spans="1:42" s="5" customFormat="1" ht="15" x14ac:dyDescent="0.25">
      <c r="A222" s="1"/>
      <c r="B222" s="1"/>
      <c r="F222" s="24"/>
      <c r="P222" s="4"/>
      <c r="Q222" s="4"/>
      <c r="R222" s="4"/>
      <c r="S222" s="4"/>
      <c r="T222" s="4"/>
      <c r="U222" s="4"/>
      <c r="X222" s="1"/>
      <c r="Y222" s="1"/>
      <c r="Z222" s="1"/>
      <c r="AA222" s="22"/>
      <c r="AB222" s="1"/>
      <c r="AC222" s="1"/>
      <c r="AP222"/>
    </row>
    <row r="223" spans="1:42" s="5" customFormat="1" ht="15" x14ac:dyDescent="0.25">
      <c r="A223" s="1"/>
      <c r="B223" s="1"/>
      <c r="F223" s="24"/>
      <c r="P223" s="4"/>
      <c r="Q223" s="4"/>
      <c r="R223" s="4"/>
      <c r="S223" s="4"/>
      <c r="T223" s="4"/>
      <c r="U223" s="4"/>
      <c r="X223" s="1"/>
      <c r="Y223" s="1"/>
      <c r="Z223" s="1"/>
      <c r="AA223" s="22"/>
      <c r="AB223" s="1"/>
      <c r="AC223" s="1"/>
      <c r="AP223"/>
    </row>
    <row r="224" spans="1:42" s="5" customFormat="1" ht="15" x14ac:dyDescent="0.25">
      <c r="A224" s="1"/>
      <c r="B224" s="1"/>
      <c r="F224" s="24"/>
      <c r="P224" s="4"/>
      <c r="Q224" s="4"/>
      <c r="R224" s="4"/>
      <c r="S224" s="4"/>
      <c r="T224" s="4"/>
      <c r="U224" s="4"/>
      <c r="X224" s="1"/>
      <c r="Y224" s="1"/>
      <c r="Z224" s="1"/>
      <c r="AA224" s="22"/>
      <c r="AB224" s="1"/>
      <c r="AC224" s="1"/>
      <c r="AP224"/>
    </row>
    <row r="225" spans="1:42" s="5" customFormat="1" ht="15" x14ac:dyDescent="0.25">
      <c r="A225" s="1"/>
      <c r="B225" s="1"/>
      <c r="F225" s="24"/>
      <c r="P225" s="4"/>
      <c r="Q225" s="4"/>
      <c r="R225" s="4"/>
      <c r="S225" s="4"/>
      <c r="T225" s="4"/>
      <c r="U225" s="4"/>
      <c r="X225" s="1"/>
      <c r="Y225" s="1"/>
      <c r="Z225" s="1"/>
      <c r="AA225" s="22"/>
      <c r="AB225" s="1"/>
      <c r="AC225" s="1"/>
      <c r="AP225"/>
    </row>
    <row r="226" spans="1:42" s="5" customFormat="1" ht="15" x14ac:dyDescent="0.25">
      <c r="A226" s="1"/>
      <c r="B226" s="1"/>
      <c r="F226" s="24"/>
      <c r="P226" s="4"/>
      <c r="Q226" s="4"/>
      <c r="R226" s="4"/>
      <c r="S226" s="4"/>
      <c r="T226" s="4"/>
      <c r="U226" s="4"/>
      <c r="X226" s="1"/>
      <c r="Y226" s="1"/>
      <c r="Z226" s="1"/>
      <c r="AA226" s="22"/>
      <c r="AB226" s="1"/>
      <c r="AC226" s="1"/>
      <c r="AP226"/>
    </row>
    <row r="227" spans="1:42" s="5" customFormat="1" ht="15" x14ac:dyDescent="0.25">
      <c r="A227" s="1"/>
      <c r="B227" s="1"/>
      <c r="F227" s="24"/>
      <c r="P227" s="4"/>
      <c r="Q227" s="4"/>
      <c r="R227" s="4"/>
      <c r="S227" s="4"/>
      <c r="T227" s="4"/>
      <c r="U227" s="4"/>
      <c r="X227" s="1"/>
      <c r="Y227" s="1"/>
      <c r="Z227" s="1"/>
      <c r="AA227" s="22"/>
      <c r="AB227" s="1"/>
      <c r="AC227" s="1"/>
      <c r="AP227"/>
    </row>
    <row r="228" spans="1:42" s="5" customFormat="1" ht="15" x14ac:dyDescent="0.25">
      <c r="A228" s="1"/>
      <c r="B228" s="1"/>
      <c r="F228" s="24"/>
      <c r="P228" s="4"/>
      <c r="Q228" s="4"/>
      <c r="R228" s="4"/>
      <c r="S228" s="4"/>
      <c r="T228" s="4"/>
      <c r="U228" s="4"/>
      <c r="X228" s="1"/>
      <c r="Y228" s="1"/>
      <c r="Z228" s="1"/>
      <c r="AA228" s="22"/>
      <c r="AB228" s="1"/>
      <c r="AC228" s="1"/>
      <c r="AP228"/>
    </row>
    <row r="229" spans="1:42" s="5" customFormat="1" ht="15" x14ac:dyDescent="0.25">
      <c r="A229" s="1"/>
      <c r="B229" s="1"/>
      <c r="F229" s="24"/>
      <c r="P229" s="4"/>
      <c r="Q229" s="4"/>
      <c r="R229" s="4"/>
      <c r="S229" s="4"/>
      <c r="T229" s="4"/>
      <c r="U229" s="4"/>
      <c r="X229" s="1"/>
      <c r="Y229" s="1"/>
      <c r="Z229" s="1"/>
      <c r="AA229" s="22"/>
      <c r="AB229" s="1"/>
      <c r="AC229" s="1"/>
      <c r="AP229"/>
    </row>
    <row r="230" spans="1:42" s="5" customFormat="1" ht="15" x14ac:dyDescent="0.25">
      <c r="A230" s="1"/>
      <c r="B230" s="1"/>
      <c r="F230" s="24"/>
      <c r="P230" s="4"/>
      <c r="Q230" s="4"/>
      <c r="R230" s="4"/>
      <c r="S230" s="4"/>
      <c r="T230" s="4"/>
      <c r="U230" s="4"/>
      <c r="X230" s="1"/>
      <c r="Y230" s="1"/>
      <c r="Z230" s="1"/>
      <c r="AA230" s="22"/>
      <c r="AB230" s="1"/>
      <c r="AC230" s="1"/>
      <c r="AP230"/>
    </row>
    <row r="231" spans="1:42" s="5" customFormat="1" ht="15" x14ac:dyDescent="0.25">
      <c r="A231" s="1"/>
      <c r="B231" s="1"/>
      <c r="F231" s="24"/>
      <c r="P231" s="4"/>
      <c r="Q231" s="4"/>
      <c r="R231" s="4"/>
      <c r="S231" s="4"/>
      <c r="T231" s="4"/>
      <c r="U231" s="4"/>
      <c r="X231" s="1"/>
      <c r="Y231" s="1"/>
      <c r="Z231" s="1"/>
      <c r="AA231" s="22"/>
      <c r="AB231" s="1"/>
      <c r="AC231" s="1"/>
      <c r="AP231"/>
    </row>
    <row r="232" spans="1:42" ht="15" x14ac:dyDescent="0.25">
      <c r="F232" s="24"/>
      <c r="AD232" s="5"/>
      <c r="AE232" s="5"/>
      <c r="AF232" s="5"/>
      <c r="AG232" s="5"/>
      <c r="AP232"/>
    </row>
    <row r="233" spans="1:42" ht="15" x14ac:dyDescent="0.25">
      <c r="F233" s="24"/>
      <c r="AD233" s="5"/>
      <c r="AE233" s="5"/>
      <c r="AF233" s="5"/>
      <c r="AG233" s="5"/>
      <c r="AP233"/>
    </row>
    <row r="234" spans="1:42" ht="15" x14ac:dyDescent="0.25">
      <c r="F234" s="24"/>
      <c r="AD234" s="5"/>
      <c r="AE234" s="5"/>
      <c r="AF234" s="5"/>
      <c r="AG234" s="5"/>
      <c r="AP234"/>
    </row>
    <row r="235" spans="1:42" ht="15" x14ac:dyDescent="0.25">
      <c r="AP235"/>
    </row>
    <row r="236" spans="1:42" ht="15" x14ac:dyDescent="0.25">
      <c r="AP236"/>
    </row>
    <row r="237" spans="1:42" ht="15" x14ac:dyDescent="0.25">
      <c r="AP237"/>
    </row>
    <row r="238" spans="1:42" ht="15" x14ac:dyDescent="0.25">
      <c r="AP238"/>
    </row>
    <row r="239" spans="1:42" ht="15" x14ac:dyDescent="0.25">
      <c r="AP239"/>
    </row>
    <row r="240" spans="1:42" ht="15" x14ac:dyDescent="0.25">
      <c r="AP240"/>
    </row>
    <row r="241" spans="42:42" ht="15" x14ac:dyDescent="0.25">
      <c r="AP241"/>
    </row>
    <row r="242" spans="42:42" ht="15" x14ac:dyDescent="0.25">
      <c r="AP242"/>
    </row>
    <row r="243" spans="42:42" ht="15" x14ac:dyDescent="0.25">
      <c r="AP243"/>
    </row>
    <row r="244" spans="42:42" ht="15" x14ac:dyDescent="0.25">
      <c r="AP244"/>
    </row>
    <row r="245" spans="42:42" ht="15" x14ac:dyDescent="0.25">
      <c r="AP245"/>
    </row>
    <row r="246" spans="42:42" ht="15" x14ac:dyDescent="0.25">
      <c r="AP246"/>
    </row>
    <row r="247" spans="42:42" ht="15" x14ac:dyDescent="0.25">
      <c r="AP247"/>
    </row>
    <row r="248" spans="42:42" ht="15" x14ac:dyDescent="0.25">
      <c r="AP248"/>
    </row>
    <row r="249" spans="42:42" ht="15" x14ac:dyDescent="0.25">
      <c r="AP249"/>
    </row>
    <row r="250" spans="42:42" ht="15" x14ac:dyDescent="0.25">
      <c r="AP250"/>
    </row>
    <row r="251" spans="42:42" ht="15" x14ac:dyDescent="0.25">
      <c r="AP251"/>
    </row>
    <row r="252" spans="42:42" ht="15" x14ac:dyDescent="0.25">
      <c r="AP252"/>
    </row>
    <row r="253" spans="42:42" ht="15" x14ac:dyDescent="0.25">
      <c r="AP253"/>
    </row>
    <row r="254" spans="42:42" ht="15" x14ac:dyDescent="0.25">
      <c r="AP254"/>
    </row>
    <row r="255" spans="42:42" ht="15" x14ac:dyDescent="0.25">
      <c r="AP255"/>
    </row>
    <row r="256" spans="42:42" ht="15" x14ac:dyDescent="0.25">
      <c r="AP256"/>
    </row>
    <row r="257" spans="42:42" ht="15" x14ac:dyDescent="0.25">
      <c r="AP257"/>
    </row>
    <row r="258" spans="42:42" ht="15" x14ac:dyDescent="0.25">
      <c r="AP258"/>
    </row>
    <row r="259" spans="42:42" ht="15" x14ac:dyDescent="0.25">
      <c r="AP259"/>
    </row>
    <row r="260" spans="42:42" ht="15" x14ac:dyDescent="0.25">
      <c r="AP260"/>
    </row>
    <row r="261" spans="42:42" ht="15" x14ac:dyDescent="0.25">
      <c r="AP261"/>
    </row>
    <row r="262" spans="42:42" ht="15" x14ac:dyDescent="0.25">
      <c r="AP262"/>
    </row>
    <row r="263" spans="42:42" ht="15" x14ac:dyDescent="0.25">
      <c r="AP263"/>
    </row>
    <row r="264" spans="42:42" ht="15" x14ac:dyDescent="0.25">
      <c r="AP264"/>
    </row>
    <row r="265" spans="42:42" ht="15" x14ac:dyDescent="0.25">
      <c r="AP265"/>
    </row>
    <row r="266" spans="42:42" ht="15" x14ac:dyDescent="0.25">
      <c r="AP266"/>
    </row>
    <row r="267" spans="42:42" ht="15" x14ac:dyDescent="0.25">
      <c r="AP267"/>
    </row>
    <row r="268" spans="42:42" ht="15" x14ac:dyDescent="0.25">
      <c r="AP268"/>
    </row>
    <row r="269" spans="42:42" ht="15" x14ac:dyDescent="0.25">
      <c r="AP269"/>
    </row>
    <row r="270" spans="42:42" ht="15" x14ac:dyDescent="0.25">
      <c r="AP270"/>
    </row>
    <row r="271" spans="42:42" ht="15" x14ac:dyDescent="0.25">
      <c r="AP271"/>
    </row>
    <row r="272" spans="42:42" ht="15" x14ac:dyDescent="0.25">
      <c r="AP272"/>
    </row>
    <row r="273" spans="42:42" ht="15" x14ac:dyDescent="0.25">
      <c r="AP273"/>
    </row>
    <row r="274" spans="42:42" ht="15" x14ac:dyDescent="0.25">
      <c r="AP274"/>
    </row>
    <row r="275" spans="42:42" ht="15" x14ac:dyDescent="0.25">
      <c r="AP275"/>
    </row>
    <row r="276" spans="42:42" ht="15" x14ac:dyDescent="0.25">
      <c r="AP276"/>
    </row>
    <row r="277" spans="42:42" ht="15" x14ac:dyDescent="0.25">
      <c r="AP277"/>
    </row>
    <row r="278" spans="42:42" ht="15" x14ac:dyDescent="0.25">
      <c r="AP278"/>
    </row>
    <row r="279" spans="42:42" ht="15" x14ac:dyDescent="0.25">
      <c r="AP279"/>
    </row>
    <row r="280" spans="42:42" ht="15" x14ac:dyDescent="0.25">
      <c r="AP280"/>
    </row>
    <row r="281" spans="42:42" ht="15" x14ac:dyDescent="0.25">
      <c r="AP281"/>
    </row>
    <row r="282" spans="42:42" ht="15" x14ac:dyDescent="0.25">
      <c r="AP282"/>
    </row>
    <row r="283" spans="42:42" ht="15" x14ac:dyDescent="0.25">
      <c r="AP283"/>
    </row>
    <row r="284" spans="42:42" ht="15" x14ac:dyDescent="0.25">
      <c r="AP284"/>
    </row>
    <row r="285" spans="42:42" ht="15" x14ac:dyDescent="0.25">
      <c r="AP285"/>
    </row>
    <row r="286" spans="42:42" ht="15" x14ac:dyDescent="0.25">
      <c r="AP286"/>
    </row>
    <row r="287" spans="42:42" ht="15" x14ac:dyDescent="0.25">
      <c r="AP287"/>
    </row>
    <row r="288" spans="42:42" ht="15" x14ac:dyDescent="0.25">
      <c r="AP288"/>
    </row>
    <row r="289" spans="42:42" ht="15" x14ac:dyDescent="0.25">
      <c r="AP289"/>
    </row>
    <row r="290" spans="42:42" ht="15" x14ac:dyDescent="0.25">
      <c r="AP290"/>
    </row>
    <row r="291" spans="42:42" ht="15" x14ac:dyDescent="0.25">
      <c r="AP291"/>
    </row>
    <row r="292" spans="42:42" ht="15" x14ac:dyDescent="0.25">
      <c r="AP292"/>
    </row>
    <row r="293" spans="42:42" ht="15" x14ac:dyDescent="0.25">
      <c r="AP293"/>
    </row>
    <row r="294" spans="42:42" ht="15" x14ac:dyDescent="0.25">
      <c r="AP294"/>
    </row>
    <row r="295" spans="42:42" ht="15" x14ac:dyDescent="0.25">
      <c r="AP295"/>
    </row>
    <row r="296" spans="42:42" ht="15" x14ac:dyDescent="0.25">
      <c r="AP296"/>
    </row>
    <row r="297" spans="42:42" ht="15" x14ac:dyDescent="0.25">
      <c r="AP297"/>
    </row>
    <row r="298" spans="42:42" ht="15" x14ac:dyDescent="0.25">
      <c r="AP298"/>
    </row>
    <row r="299" spans="42:42" ht="15" x14ac:dyDescent="0.25">
      <c r="AP299"/>
    </row>
    <row r="300" spans="42:42" ht="15" x14ac:dyDescent="0.25">
      <c r="AP300"/>
    </row>
    <row r="301" spans="42:42" ht="15" x14ac:dyDescent="0.25">
      <c r="AP301"/>
    </row>
    <row r="302" spans="42:42" ht="15" x14ac:dyDescent="0.25">
      <c r="AP302"/>
    </row>
    <row r="303" spans="42:42" ht="15" x14ac:dyDescent="0.25">
      <c r="AP303"/>
    </row>
    <row r="304" spans="42:42" ht="15" x14ac:dyDescent="0.25">
      <c r="AP304"/>
    </row>
    <row r="305" spans="42:42" ht="15" x14ac:dyDescent="0.25">
      <c r="AP305"/>
    </row>
    <row r="306" spans="42:42" ht="15" x14ac:dyDescent="0.25">
      <c r="AP306"/>
    </row>
    <row r="307" spans="42:42" ht="15" x14ac:dyDescent="0.25">
      <c r="AP307"/>
    </row>
    <row r="308" spans="42:42" ht="15" x14ac:dyDescent="0.25">
      <c r="AP308"/>
    </row>
    <row r="309" spans="42:42" ht="15" x14ac:dyDescent="0.25">
      <c r="AP309"/>
    </row>
    <row r="310" spans="42:42" ht="15" x14ac:dyDescent="0.25">
      <c r="AP310"/>
    </row>
    <row r="311" spans="42:42" ht="15" x14ac:dyDescent="0.25">
      <c r="AP311"/>
    </row>
    <row r="312" spans="42:42" ht="15" x14ac:dyDescent="0.25">
      <c r="AP312"/>
    </row>
    <row r="313" spans="42:42" ht="15" x14ac:dyDescent="0.25">
      <c r="AP313"/>
    </row>
    <row r="314" spans="42:42" ht="15" x14ac:dyDescent="0.25">
      <c r="AP314"/>
    </row>
    <row r="315" spans="42:42" ht="15" x14ac:dyDescent="0.25">
      <c r="AP315"/>
    </row>
    <row r="316" spans="42:42" ht="15" x14ac:dyDescent="0.25">
      <c r="AP316"/>
    </row>
    <row r="317" spans="42:42" ht="15" x14ac:dyDescent="0.25">
      <c r="AP317"/>
    </row>
    <row r="318" spans="42:42" ht="15" x14ac:dyDescent="0.25">
      <c r="AP318"/>
    </row>
    <row r="319" spans="42:42" ht="15" x14ac:dyDescent="0.25">
      <c r="AP319"/>
    </row>
    <row r="320" spans="42:42" ht="15" x14ac:dyDescent="0.25">
      <c r="AP320"/>
    </row>
    <row r="321" spans="42:42" ht="15" x14ac:dyDescent="0.25">
      <c r="AP321"/>
    </row>
    <row r="322" spans="42:42" ht="15" x14ac:dyDescent="0.25">
      <c r="AP322"/>
    </row>
    <row r="323" spans="42:42" ht="15" x14ac:dyDescent="0.25">
      <c r="AP323"/>
    </row>
    <row r="324" spans="42:42" ht="15" x14ac:dyDescent="0.25">
      <c r="AP324"/>
    </row>
    <row r="325" spans="42:42" ht="15" x14ac:dyDescent="0.25">
      <c r="AP325"/>
    </row>
    <row r="326" spans="42:42" ht="15" x14ac:dyDescent="0.25">
      <c r="AP326"/>
    </row>
    <row r="327" spans="42:42" ht="15" x14ac:dyDescent="0.25">
      <c r="AP327"/>
    </row>
    <row r="328" spans="42:42" ht="15" x14ac:dyDescent="0.25">
      <c r="AP328"/>
    </row>
    <row r="329" spans="42:42" ht="15" x14ac:dyDescent="0.25">
      <c r="AP329"/>
    </row>
    <row r="330" spans="42:42" ht="15" x14ac:dyDescent="0.25">
      <c r="AP330"/>
    </row>
    <row r="331" spans="42:42" ht="15" x14ac:dyDescent="0.25">
      <c r="AP331"/>
    </row>
    <row r="332" spans="42:42" ht="15" x14ac:dyDescent="0.25">
      <c r="AP332"/>
    </row>
    <row r="333" spans="42:42" ht="15" x14ac:dyDescent="0.25">
      <c r="AP333"/>
    </row>
    <row r="334" spans="42:42" ht="15" x14ac:dyDescent="0.25">
      <c r="AP334"/>
    </row>
    <row r="335" spans="42:42" ht="15" x14ac:dyDescent="0.25">
      <c r="AP335"/>
    </row>
    <row r="336" spans="42:42" ht="15" x14ac:dyDescent="0.25">
      <c r="AP336"/>
    </row>
    <row r="337" spans="42:42" ht="15" x14ac:dyDescent="0.25">
      <c r="AP337"/>
    </row>
    <row r="338" spans="42:42" ht="15" x14ac:dyDescent="0.25">
      <c r="AP338"/>
    </row>
    <row r="339" spans="42:42" ht="15" x14ac:dyDescent="0.25">
      <c r="AP339"/>
    </row>
    <row r="340" spans="42:42" ht="15" x14ac:dyDescent="0.25">
      <c r="AP340"/>
    </row>
    <row r="341" spans="42:42" ht="15" x14ac:dyDescent="0.25">
      <c r="AP341"/>
    </row>
    <row r="342" spans="42:42" ht="15" x14ac:dyDescent="0.25">
      <c r="AP342"/>
    </row>
    <row r="343" spans="42:42" ht="15" x14ac:dyDescent="0.25">
      <c r="AP343"/>
    </row>
    <row r="344" spans="42:42" ht="15" x14ac:dyDescent="0.25">
      <c r="AP344"/>
    </row>
    <row r="345" spans="42:42" ht="15" x14ac:dyDescent="0.25">
      <c r="AP345"/>
    </row>
    <row r="346" spans="42:42" ht="15" x14ac:dyDescent="0.25">
      <c r="AP346"/>
    </row>
    <row r="347" spans="42:42" ht="15" x14ac:dyDescent="0.25">
      <c r="AP347"/>
    </row>
    <row r="348" spans="42:42" ht="15" x14ac:dyDescent="0.25">
      <c r="AP348"/>
    </row>
    <row r="349" spans="42:42" ht="15" x14ac:dyDescent="0.25">
      <c r="AP349"/>
    </row>
    <row r="350" spans="42:42" ht="15" x14ac:dyDescent="0.25">
      <c r="AP350"/>
    </row>
    <row r="351" spans="42:42" ht="15" x14ac:dyDescent="0.25">
      <c r="AP351"/>
    </row>
    <row r="352" spans="42:42" ht="15" x14ac:dyDescent="0.25">
      <c r="AP352"/>
    </row>
    <row r="353" spans="42:42" ht="15" x14ac:dyDescent="0.25">
      <c r="AP353"/>
    </row>
    <row r="354" spans="42:42" ht="15" x14ac:dyDescent="0.25">
      <c r="AP354"/>
    </row>
    <row r="355" spans="42:42" ht="15" x14ac:dyDescent="0.25">
      <c r="AP355"/>
    </row>
    <row r="356" spans="42:42" ht="15" x14ac:dyDescent="0.25">
      <c r="AP356"/>
    </row>
    <row r="357" spans="42:42" ht="15" x14ac:dyDescent="0.25">
      <c r="AP357"/>
    </row>
    <row r="358" spans="42:42" ht="15" x14ac:dyDescent="0.25">
      <c r="AP358"/>
    </row>
    <row r="359" spans="42:42" ht="15" x14ac:dyDescent="0.25">
      <c r="AP359"/>
    </row>
    <row r="360" spans="42:42" ht="15" x14ac:dyDescent="0.25">
      <c r="AP360"/>
    </row>
    <row r="361" spans="42:42" ht="15" x14ac:dyDescent="0.25">
      <c r="AP361"/>
    </row>
    <row r="362" spans="42:42" ht="15" x14ac:dyDescent="0.25">
      <c r="AP362"/>
    </row>
    <row r="363" spans="42:42" ht="15" x14ac:dyDescent="0.25">
      <c r="AP363"/>
    </row>
    <row r="364" spans="42:42" ht="15" x14ac:dyDescent="0.25">
      <c r="AP364"/>
    </row>
    <row r="365" spans="42:42" ht="15" x14ac:dyDescent="0.25">
      <c r="AP365"/>
    </row>
    <row r="366" spans="42:42" ht="15" x14ac:dyDescent="0.25">
      <c r="AP366"/>
    </row>
    <row r="367" spans="42:42" ht="15" x14ac:dyDescent="0.25">
      <c r="AP367"/>
    </row>
    <row r="368" spans="42:42" ht="15" x14ac:dyDescent="0.25">
      <c r="AP368"/>
    </row>
    <row r="369" spans="42:42" ht="15" x14ac:dyDescent="0.25">
      <c r="AP369"/>
    </row>
    <row r="370" spans="42:42" ht="15" x14ac:dyDescent="0.25">
      <c r="AP370"/>
    </row>
    <row r="371" spans="42:42" ht="15" x14ac:dyDescent="0.25">
      <c r="AP371"/>
    </row>
    <row r="372" spans="42:42" ht="15" x14ac:dyDescent="0.25">
      <c r="AP372"/>
    </row>
    <row r="373" spans="42:42" ht="15" x14ac:dyDescent="0.25">
      <c r="AP373"/>
    </row>
    <row r="374" spans="42:42" ht="15" x14ac:dyDescent="0.25">
      <c r="AP374"/>
    </row>
    <row r="375" spans="42:42" ht="15" x14ac:dyDescent="0.25">
      <c r="AP375"/>
    </row>
    <row r="376" spans="42:42" ht="15" x14ac:dyDescent="0.25">
      <c r="AP376"/>
    </row>
    <row r="377" spans="42:42" ht="15" x14ac:dyDescent="0.25">
      <c r="AP377"/>
    </row>
    <row r="378" spans="42:42" ht="15" x14ac:dyDescent="0.25">
      <c r="AP378"/>
    </row>
    <row r="379" spans="42:42" ht="15" x14ac:dyDescent="0.25">
      <c r="AP379"/>
    </row>
    <row r="380" spans="42:42" ht="15" x14ac:dyDescent="0.25">
      <c r="AP380"/>
    </row>
    <row r="381" spans="42:42" ht="15" x14ac:dyDescent="0.25">
      <c r="AP381"/>
    </row>
    <row r="382" spans="42:42" ht="15" x14ac:dyDescent="0.25">
      <c r="AP382"/>
    </row>
    <row r="383" spans="42:42" ht="15" x14ac:dyDescent="0.25">
      <c r="AP383"/>
    </row>
    <row r="384" spans="42:42" ht="15" x14ac:dyDescent="0.25">
      <c r="AP384"/>
    </row>
    <row r="385" spans="42:42" ht="15" x14ac:dyDescent="0.25">
      <c r="AP385"/>
    </row>
    <row r="386" spans="42:42" ht="15" x14ac:dyDescent="0.25">
      <c r="AP386"/>
    </row>
    <row r="387" spans="42:42" ht="15" x14ac:dyDescent="0.25">
      <c r="AP387"/>
    </row>
    <row r="388" spans="42:42" ht="15" x14ac:dyDescent="0.25">
      <c r="AP388"/>
    </row>
    <row r="389" spans="42:42" ht="15" x14ac:dyDescent="0.25">
      <c r="AP389"/>
    </row>
    <row r="390" spans="42:42" ht="15" x14ac:dyDescent="0.25">
      <c r="AP390"/>
    </row>
    <row r="391" spans="42:42" ht="15" x14ac:dyDescent="0.25">
      <c r="AP391"/>
    </row>
    <row r="392" spans="42:42" ht="15" x14ac:dyDescent="0.25">
      <c r="AP392"/>
    </row>
    <row r="393" spans="42:42" ht="15" x14ac:dyDescent="0.25">
      <c r="AP393"/>
    </row>
    <row r="394" spans="42:42" ht="15" x14ac:dyDescent="0.25">
      <c r="AP394"/>
    </row>
    <row r="395" spans="42:42" ht="15" x14ac:dyDescent="0.25">
      <c r="AP395"/>
    </row>
    <row r="396" spans="42:42" ht="15" x14ac:dyDescent="0.25">
      <c r="AP396"/>
    </row>
    <row r="397" spans="42:42" ht="15" x14ac:dyDescent="0.25">
      <c r="AP397"/>
    </row>
    <row r="398" spans="42:42" ht="15" x14ac:dyDescent="0.25">
      <c r="AP398"/>
    </row>
    <row r="399" spans="42:42" ht="15" x14ac:dyDescent="0.25">
      <c r="AP399"/>
    </row>
    <row r="400" spans="42:42" ht="15" x14ac:dyDescent="0.25">
      <c r="AP400"/>
    </row>
    <row r="401" spans="42:42" ht="15" x14ac:dyDescent="0.25">
      <c r="AP401"/>
    </row>
    <row r="402" spans="42:42" ht="15" x14ac:dyDescent="0.25">
      <c r="AP402"/>
    </row>
    <row r="403" spans="42:42" ht="15" x14ac:dyDescent="0.25">
      <c r="AP403"/>
    </row>
    <row r="404" spans="42:42" ht="15" x14ac:dyDescent="0.25">
      <c r="AP404"/>
    </row>
    <row r="405" spans="42:42" ht="15" x14ac:dyDescent="0.25">
      <c r="AP405"/>
    </row>
    <row r="406" spans="42:42" ht="15" x14ac:dyDescent="0.25">
      <c r="AP406"/>
    </row>
    <row r="407" spans="42:42" ht="15" x14ac:dyDescent="0.25">
      <c r="AP407"/>
    </row>
    <row r="408" spans="42:42" ht="15" x14ac:dyDescent="0.25">
      <c r="AP408"/>
    </row>
    <row r="409" spans="42:42" ht="15" x14ac:dyDescent="0.25">
      <c r="AP409"/>
    </row>
    <row r="410" spans="42:42" ht="15" x14ac:dyDescent="0.25">
      <c r="AP410"/>
    </row>
    <row r="411" spans="42:42" ht="15" x14ac:dyDescent="0.25">
      <c r="AP411"/>
    </row>
    <row r="412" spans="42:42" ht="15" x14ac:dyDescent="0.25">
      <c r="AP412"/>
    </row>
    <row r="413" spans="42:42" ht="15" x14ac:dyDescent="0.25">
      <c r="AP413"/>
    </row>
    <row r="414" spans="42:42" ht="15" x14ac:dyDescent="0.25">
      <c r="AP414"/>
    </row>
    <row r="415" spans="42:42" ht="15" x14ac:dyDescent="0.25">
      <c r="AP415"/>
    </row>
    <row r="416" spans="42:42" ht="15" x14ac:dyDescent="0.25">
      <c r="AP416"/>
    </row>
    <row r="417" spans="42:42" ht="15" x14ac:dyDescent="0.25">
      <c r="AP417"/>
    </row>
    <row r="418" spans="42:42" ht="15" x14ac:dyDescent="0.25">
      <c r="AP418"/>
    </row>
    <row r="419" spans="42:42" ht="15" x14ac:dyDescent="0.25">
      <c r="AP419"/>
    </row>
    <row r="420" spans="42:42" ht="15" x14ac:dyDescent="0.25">
      <c r="AP420"/>
    </row>
    <row r="421" spans="42:42" ht="15" x14ac:dyDescent="0.25">
      <c r="AP421"/>
    </row>
    <row r="422" spans="42:42" ht="15" x14ac:dyDescent="0.25">
      <c r="AP422"/>
    </row>
    <row r="423" spans="42:42" ht="15" x14ac:dyDescent="0.25">
      <c r="AP423"/>
    </row>
    <row r="424" spans="42:42" ht="15" x14ac:dyDescent="0.25">
      <c r="AP424"/>
    </row>
    <row r="425" spans="42:42" ht="15" x14ac:dyDescent="0.25">
      <c r="AP425"/>
    </row>
    <row r="426" spans="42:42" ht="15" x14ac:dyDescent="0.25">
      <c r="AP426"/>
    </row>
    <row r="427" spans="42:42" ht="15" x14ac:dyDescent="0.25">
      <c r="AP427"/>
    </row>
    <row r="428" spans="42:42" ht="15" x14ac:dyDescent="0.25">
      <c r="AP428"/>
    </row>
    <row r="429" spans="42:42" ht="15" x14ac:dyDescent="0.25">
      <c r="AP429"/>
    </row>
    <row r="430" spans="42:42" ht="15" x14ac:dyDescent="0.25">
      <c r="AP430"/>
    </row>
    <row r="431" spans="42:42" ht="15" x14ac:dyDescent="0.25">
      <c r="AP431"/>
    </row>
    <row r="432" spans="42:42" ht="15" x14ac:dyDescent="0.25">
      <c r="AP432"/>
    </row>
    <row r="433" spans="42:42" ht="15" x14ac:dyDescent="0.25">
      <c r="AP433"/>
    </row>
    <row r="434" spans="42:42" ht="15" x14ac:dyDescent="0.25">
      <c r="AP434"/>
    </row>
    <row r="435" spans="42:42" ht="15" x14ac:dyDescent="0.25">
      <c r="AP435"/>
    </row>
    <row r="436" spans="42:42" ht="15" x14ac:dyDescent="0.25">
      <c r="AP436"/>
    </row>
    <row r="437" spans="42:42" ht="15" x14ac:dyDescent="0.25">
      <c r="AP437"/>
    </row>
    <row r="438" spans="42:42" ht="15" x14ac:dyDescent="0.25">
      <c r="AP438"/>
    </row>
    <row r="439" spans="42:42" ht="15" x14ac:dyDescent="0.25">
      <c r="AP439"/>
    </row>
    <row r="440" spans="42:42" ht="15" x14ac:dyDescent="0.25">
      <c r="AP440"/>
    </row>
    <row r="441" spans="42:42" ht="15" x14ac:dyDescent="0.25">
      <c r="AP441"/>
    </row>
    <row r="442" spans="42:42" ht="15" x14ac:dyDescent="0.25">
      <c r="AP442"/>
    </row>
    <row r="443" spans="42:42" ht="15" x14ac:dyDescent="0.25">
      <c r="AP443"/>
    </row>
    <row r="444" spans="42:42" ht="15" x14ac:dyDescent="0.25">
      <c r="AP444"/>
    </row>
    <row r="445" spans="42:42" ht="15" x14ac:dyDescent="0.25">
      <c r="AP445"/>
    </row>
    <row r="446" spans="42:42" ht="15" x14ac:dyDescent="0.25">
      <c r="AP446"/>
    </row>
    <row r="447" spans="42:42" ht="15" x14ac:dyDescent="0.25">
      <c r="AP447"/>
    </row>
    <row r="448" spans="42:42" ht="15" x14ac:dyDescent="0.25">
      <c r="AP448"/>
    </row>
    <row r="449" spans="42:42" ht="15" x14ac:dyDescent="0.25">
      <c r="AP449"/>
    </row>
    <row r="450" spans="42:42" ht="15" x14ac:dyDescent="0.25">
      <c r="AP450"/>
    </row>
    <row r="451" spans="42:42" ht="15" x14ac:dyDescent="0.25">
      <c r="AP451"/>
    </row>
    <row r="452" spans="42:42" ht="15" x14ac:dyDescent="0.25">
      <c r="AP452"/>
    </row>
    <row r="453" spans="42:42" ht="15" x14ac:dyDescent="0.25">
      <c r="AP453"/>
    </row>
    <row r="454" spans="42:42" ht="15" x14ac:dyDescent="0.25">
      <c r="AP454"/>
    </row>
    <row r="455" spans="42:42" ht="15" x14ac:dyDescent="0.25">
      <c r="AP455"/>
    </row>
    <row r="456" spans="42:42" ht="15" x14ac:dyDescent="0.25">
      <c r="AP456"/>
    </row>
    <row r="457" spans="42:42" ht="15" x14ac:dyDescent="0.25">
      <c r="AP457"/>
    </row>
    <row r="458" spans="42:42" ht="15" x14ac:dyDescent="0.25">
      <c r="AP458"/>
    </row>
    <row r="459" spans="42:42" ht="15" x14ac:dyDescent="0.25">
      <c r="AP459"/>
    </row>
    <row r="460" spans="42:42" ht="15" x14ac:dyDescent="0.25">
      <c r="AP460"/>
    </row>
    <row r="461" spans="42:42" ht="15" x14ac:dyDescent="0.25">
      <c r="AP461"/>
    </row>
    <row r="462" spans="42:42" ht="15" x14ac:dyDescent="0.25">
      <c r="AP462"/>
    </row>
    <row r="463" spans="42:42" ht="15" x14ac:dyDescent="0.25">
      <c r="AP463"/>
    </row>
    <row r="464" spans="42:42" ht="15" x14ac:dyDescent="0.25">
      <c r="AP464"/>
    </row>
    <row r="465" spans="42:42" ht="15" x14ac:dyDescent="0.25">
      <c r="AP465"/>
    </row>
    <row r="466" spans="42:42" ht="15" x14ac:dyDescent="0.25">
      <c r="AP466"/>
    </row>
    <row r="467" spans="42:42" ht="15" x14ac:dyDescent="0.25">
      <c r="AP467"/>
    </row>
    <row r="468" spans="42:42" ht="15" x14ac:dyDescent="0.25">
      <c r="AP468"/>
    </row>
    <row r="469" spans="42:42" ht="15" x14ac:dyDescent="0.25">
      <c r="AP469"/>
    </row>
    <row r="470" spans="42:42" ht="15" x14ac:dyDescent="0.25">
      <c r="AP470"/>
    </row>
    <row r="471" spans="42:42" ht="15" x14ac:dyDescent="0.25">
      <c r="AP471"/>
    </row>
    <row r="472" spans="42:42" ht="15" x14ac:dyDescent="0.25">
      <c r="AP472"/>
    </row>
    <row r="473" spans="42:42" ht="15" x14ac:dyDescent="0.25">
      <c r="AP473"/>
    </row>
    <row r="474" spans="42:42" ht="15" x14ac:dyDescent="0.25">
      <c r="AP474"/>
    </row>
    <row r="475" spans="42:42" ht="15" x14ac:dyDescent="0.25">
      <c r="AP475"/>
    </row>
    <row r="476" spans="42:42" ht="15" x14ac:dyDescent="0.25">
      <c r="AP476"/>
    </row>
    <row r="477" spans="42:42" ht="15" x14ac:dyDescent="0.25">
      <c r="AP477"/>
    </row>
    <row r="478" spans="42:42" ht="15" x14ac:dyDescent="0.25">
      <c r="AP478"/>
    </row>
    <row r="479" spans="42:42" ht="15" x14ac:dyDescent="0.25">
      <c r="AP479"/>
    </row>
    <row r="480" spans="42:42" ht="15" x14ac:dyDescent="0.25">
      <c r="AP480"/>
    </row>
    <row r="481" spans="42:42" ht="15" x14ac:dyDescent="0.25">
      <c r="AP481"/>
    </row>
    <row r="482" spans="42:42" ht="15" x14ac:dyDescent="0.25">
      <c r="AP482"/>
    </row>
    <row r="483" spans="42:42" ht="15" x14ac:dyDescent="0.25">
      <c r="AP483"/>
    </row>
    <row r="484" spans="42:42" ht="15" x14ac:dyDescent="0.25">
      <c r="AP484"/>
    </row>
    <row r="485" spans="42:42" ht="15" x14ac:dyDescent="0.25">
      <c r="AP485"/>
    </row>
    <row r="486" spans="42:42" ht="15" x14ac:dyDescent="0.25">
      <c r="AP486"/>
    </row>
    <row r="487" spans="42:42" ht="15" x14ac:dyDescent="0.25">
      <c r="AP487"/>
    </row>
    <row r="488" spans="42:42" ht="15" x14ac:dyDescent="0.25">
      <c r="AP488"/>
    </row>
    <row r="489" spans="42:42" ht="15" x14ac:dyDescent="0.25">
      <c r="AP489"/>
    </row>
    <row r="490" spans="42:42" ht="15" x14ac:dyDescent="0.25">
      <c r="AP490"/>
    </row>
    <row r="491" spans="42:42" ht="15" x14ac:dyDescent="0.25">
      <c r="AP491"/>
    </row>
    <row r="492" spans="42:42" ht="15" x14ac:dyDescent="0.25">
      <c r="AP492"/>
    </row>
    <row r="493" spans="42:42" ht="15" x14ac:dyDescent="0.25">
      <c r="AP493"/>
    </row>
    <row r="494" spans="42:42" ht="15" x14ac:dyDescent="0.25">
      <c r="AP494"/>
    </row>
    <row r="495" spans="42:42" ht="15" x14ac:dyDescent="0.25">
      <c r="AP495"/>
    </row>
    <row r="496" spans="42:42" ht="15" x14ac:dyDescent="0.25">
      <c r="AP496"/>
    </row>
    <row r="497" spans="42:42" ht="15" x14ac:dyDescent="0.25">
      <c r="AP497"/>
    </row>
    <row r="498" spans="42:42" ht="15" x14ac:dyDescent="0.25">
      <c r="AP498"/>
    </row>
    <row r="499" spans="42:42" ht="15" x14ac:dyDescent="0.25">
      <c r="AP499"/>
    </row>
    <row r="500" spans="42:42" ht="15" x14ac:dyDescent="0.25">
      <c r="AP500"/>
    </row>
    <row r="501" spans="42:42" ht="15" x14ac:dyDescent="0.25">
      <c r="AP501"/>
    </row>
    <row r="502" spans="42:42" ht="15" x14ac:dyDescent="0.25">
      <c r="AP502"/>
    </row>
    <row r="503" spans="42:42" ht="15" x14ac:dyDescent="0.25">
      <c r="AP503"/>
    </row>
    <row r="504" spans="42:42" ht="15" x14ac:dyDescent="0.25">
      <c r="AP504"/>
    </row>
    <row r="505" spans="42:42" ht="15" x14ac:dyDescent="0.25">
      <c r="AP505"/>
    </row>
    <row r="506" spans="42:42" ht="15" x14ac:dyDescent="0.25">
      <c r="AP506"/>
    </row>
    <row r="507" spans="42:42" ht="15" x14ac:dyDescent="0.25">
      <c r="AP507"/>
    </row>
    <row r="508" spans="42:42" ht="15" x14ac:dyDescent="0.25">
      <c r="AP508"/>
    </row>
    <row r="509" spans="42:42" ht="15" x14ac:dyDescent="0.25">
      <c r="AP509"/>
    </row>
    <row r="510" spans="42:42" ht="15" x14ac:dyDescent="0.25">
      <c r="AP510"/>
    </row>
    <row r="511" spans="42:42" ht="15" x14ac:dyDescent="0.25">
      <c r="AP511"/>
    </row>
    <row r="512" spans="42:42" ht="15" x14ac:dyDescent="0.25">
      <c r="AP512"/>
    </row>
    <row r="513" spans="42:42" ht="15" x14ac:dyDescent="0.25">
      <c r="AP513"/>
    </row>
    <row r="514" spans="42:42" ht="15" x14ac:dyDescent="0.25">
      <c r="AP514"/>
    </row>
    <row r="515" spans="42:42" ht="15" x14ac:dyDescent="0.25">
      <c r="AP515"/>
    </row>
    <row r="516" spans="42:42" ht="15" x14ac:dyDescent="0.25">
      <c r="AP516"/>
    </row>
    <row r="517" spans="42:42" ht="15" x14ac:dyDescent="0.25">
      <c r="AP517"/>
    </row>
    <row r="518" spans="42:42" ht="15" x14ac:dyDescent="0.25">
      <c r="AP518"/>
    </row>
    <row r="519" spans="42:42" ht="15" x14ac:dyDescent="0.25">
      <c r="AP519"/>
    </row>
    <row r="520" spans="42:42" ht="15" x14ac:dyDescent="0.25">
      <c r="AP520"/>
    </row>
    <row r="521" spans="42:42" ht="15" x14ac:dyDescent="0.25">
      <c r="AP521"/>
    </row>
    <row r="522" spans="42:42" ht="15" x14ac:dyDescent="0.25">
      <c r="AP522"/>
    </row>
    <row r="523" spans="42:42" ht="15" x14ac:dyDescent="0.25">
      <c r="AP523"/>
    </row>
    <row r="524" spans="42:42" ht="15" x14ac:dyDescent="0.25">
      <c r="AP524"/>
    </row>
    <row r="525" spans="42:42" ht="15" x14ac:dyDescent="0.25">
      <c r="AP525"/>
    </row>
    <row r="526" spans="42:42" ht="15" x14ac:dyDescent="0.25">
      <c r="AP526"/>
    </row>
    <row r="527" spans="42:42" ht="15" x14ac:dyDescent="0.25">
      <c r="AP527"/>
    </row>
    <row r="528" spans="42:42" ht="15" x14ac:dyDescent="0.25">
      <c r="AP528"/>
    </row>
    <row r="529" spans="42:42" ht="15" x14ac:dyDescent="0.25">
      <c r="AP529"/>
    </row>
    <row r="530" spans="42:42" ht="15" x14ac:dyDescent="0.25">
      <c r="AP530"/>
    </row>
    <row r="531" spans="42:42" ht="15" x14ac:dyDescent="0.25">
      <c r="AP531"/>
    </row>
    <row r="532" spans="42:42" ht="15" x14ac:dyDescent="0.25">
      <c r="AP532"/>
    </row>
    <row r="533" spans="42:42" ht="15" x14ac:dyDescent="0.25">
      <c r="AP533"/>
    </row>
    <row r="534" spans="42:42" ht="15" x14ac:dyDescent="0.25">
      <c r="AP534"/>
    </row>
    <row r="535" spans="42:42" ht="15" x14ac:dyDescent="0.25">
      <c r="AP535"/>
    </row>
    <row r="536" spans="42:42" ht="15" x14ac:dyDescent="0.25">
      <c r="AP536"/>
    </row>
    <row r="537" spans="42:42" ht="15" x14ac:dyDescent="0.25">
      <c r="AP537"/>
    </row>
    <row r="538" spans="42:42" ht="15" x14ac:dyDescent="0.25">
      <c r="AP538"/>
    </row>
    <row r="539" spans="42:42" ht="15" x14ac:dyDescent="0.25">
      <c r="AP539"/>
    </row>
    <row r="540" spans="42:42" ht="15" x14ac:dyDescent="0.25">
      <c r="AP540"/>
    </row>
    <row r="541" spans="42:42" ht="15" x14ac:dyDescent="0.25">
      <c r="AP541"/>
    </row>
    <row r="542" spans="42:42" ht="15" x14ac:dyDescent="0.25">
      <c r="AP542"/>
    </row>
    <row r="543" spans="42:42" ht="15" x14ac:dyDescent="0.25">
      <c r="AP543"/>
    </row>
    <row r="544" spans="42:42" ht="15" x14ac:dyDescent="0.25">
      <c r="AP544"/>
    </row>
    <row r="545" spans="42:42" ht="15" x14ac:dyDescent="0.25">
      <c r="AP545"/>
    </row>
    <row r="546" spans="42:42" ht="15" x14ac:dyDescent="0.25">
      <c r="AP546"/>
    </row>
    <row r="547" spans="42:42" ht="15" x14ac:dyDescent="0.25">
      <c r="AP547"/>
    </row>
    <row r="548" spans="42:42" ht="15" x14ac:dyDescent="0.25">
      <c r="AP548"/>
    </row>
    <row r="549" spans="42:42" ht="15" x14ac:dyDescent="0.25">
      <c r="AP549"/>
    </row>
    <row r="550" spans="42:42" ht="15" x14ac:dyDescent="0.25">
      <c r="AP550"/>
    </row>
    <row r="551" spans="42:42" ht="15" x14ac:dyDescent="0.25">
      <c r="AP551"/>
    </row>
    <row r="552" spans="42:42" ht="15" x14ac:dyDescent="0.25">
      <c r="AP552"/>
    </row>
    <row r="553" spans="42:42" ht="15" x14ac:dyDescent="0.25">
      <c r="AP553"/>
    </row>
    <row r="554" spans="42:42" ht="15" x14ac:dyDescent="0.25">
      <c r="AP554"/>
    </row>
    <row r="555" spans="42:42" ht="15" x14ac:dyDescent="0.25">
      <c r="AP555"/>
    </row>
    <row r="556" spans="42:42" ht="15" x14ac:dyDescent="0.25">
      <c r="AP556"/>
    </row>
    <row r="557" spans="42:42" ht="15" x14ac:dyDescent="0.25">
      <c r="AP557"/>
    </row>
    <row r="558" spans="42:42" ht="15" x14ac:dyDescent="0.25">
      <c r="AP558"/>
    </row>
    <row r="559" spans="42:42" ht="15" x14ac:dyDescent="0.25">
      <c r="AP559"/>
    </row>
    <row r="560" spans="42:42" ht="15" x14ac:dyDescent="0.25">
      <c r="AP560"/>
    </row>
    <row r="561" spans="42:42" ht="15" x14ac:dyDescent="0.25">
      <c r="AP561"/>
    </row>
    <row r="562" spans="42:42" ht="15" x14ac:dyDescent="0.25">
      <c r="AP562"/>
    </row>
    <row r="563" spans="42:42" ht="15" x14ac:dyDescent="0.25">
      <c r="AP563"/>
    </row>
    <row r="564" spans="42:42" ht="15" x14ac:dyDescent="0.25">
      <c r="AP564"/>
    </row>
    <row r="565" spans="42:42" ht="15" x14ac:dyDescent="0.25">
      <c r="AP565"/>
    </row>
    <row r="566" spans="42:42" ht="15" x14ac:dyDescent="0.25">
      <c r="AP566"/>
    </row>
    <row r="567" spans="42:42" ht="15" x14ac:dyDescent="0.25">
      <c r="AP567"/>
    </row>
    <row r="568" spans="42:42" ht="15" x14ac:dyDescent="0.25">
      <c r="AP568"/>
    </row>
    <row r="569" spans="42:42" ht="15" x14ac:dyDescent="0.25">
      <c r="AP569"/>
    </row>
    <row r="570" spans="42:42" ht="15" x14ac:dyDescent="0.25">
      <c r="AP570"/>
    </row>
    <row r="571" spans="42:42" ht="15" x14ac:dyDescent="0.25">
      <c r="AP571"/>
    </row>
    <row r="572" spans="42:42" ht="15" x14ac:dyDescent="0.25">
      <c r="AP572"/>
    </row>
    <row r="573" spans="42:42" ht="15" x14ac:dyDescent="0.25">
      <c r="AP573"/>
    </row>
    <row r="574" spans="42:42" ht="15" x14ac:dyDescent="0.25">
      <c r="AP574"/>
    </row>
    <row r="575" spans="42:42" ht="15" x14ac:dyDescent="0.25">
      <c r="AP575"/>
    </row>
    <row r="576" spans="42:42" ht="15" x14ac:dyDescent="0.25">
      <c r="AP576"/>
    </row>
    <row r="577" spans="42:42" ht="15" x14ac:dyDescent="0.25">
      <c r="AP577"/>
    </row>
    <row r="578" spans="42:42" ht="15" x14ac:dyDescent="0.25">
      <c r="AP578"/>
    </row>
    <row r="579" spans="42:42" ht="15" x14ac:dyDescent="0.25">
      <c r="AP579"/>
    </row>
    <row r="580" spans="42:42" ht="15" x14ac:dyDescent="0.25">
      <c r="AP580"/>
    </row>
    <row r="581" spans="42:42" ht="15" x14ac:dyDescent="0.25">
      <c r="AP581"/>
    </row>
    <row r="582" spans="42:42" ht="15" x14ac:dyDescent="0.25">
      <c r="AP582"/>
    </row>
    <row r="583" spans="42:42" ht="15" x14ac:dyDescent="0.25">
      <c r="AP583"/>
    </row>
    <row r="584" spans="42:42" ht="15" x14ac:dyDescent="0.25">
      <c r="AP584"/>
    </row>
    <row r="585" spans="42:42" ht="15" x14ac:dyDescent="0.25">
      <c r="AP585"/>
    </row>
    <row r="586" spans="42:42" ht="15" x14ac:dyDescent="0.25">
      <c r="AP586"/>
    </row>
    <row r="587" spans="42:42" ht="15" x14ac:dyDescent="0.25">
      <c r="AP587"/>
    </row>
    <row r="588" spans="42:42" ht="15" x14ac:dyDescent="0.25">
      <c r="AP588"/>
    </row>
    <row r="589" spans="42:42" ht="15" x14ac:dyDescent="0.25">
      <c r="AP589"/>
    </row>
    <row r="590" spans="42:42" ht="15" x14ac:dyDescent="0.25">
      <c r="AP590"/>
    </row>
    <row r="591" spans="42:42" ht="15" x14ac:dyDescent="0.25">
      <c r="AP591"/>
    </row>
    <row r="592" spans="42:42" ht="15" x14ac:dyDescent="0.25">
      <c r="AP592"/>
    </row>
    <row r="593" spans="42:42" ht="15" x14ac:dyDescent="0.25">
      <c r="AP593"/>
    </row>
    <row r="594" spans="42:42" ht="15" x14ac:dyDescent="0.25">
      <c r="AP594"/>
    </row>
    <row r="595" spans="42:42" ht="15" x14ac:dyDescent="0.25">
      <c r="AP595"/>
    </row>
    <row r="596" spans="42:42" ht="15" x14ac:dyDescent="0.25">
      <c r="AP596"/>
    </row>
    <row r="597" spans="42:42" ht="15" x14ac:dyDescent="0.25">
      <c r="AP597"/>
    </row>
    <row r="598" spans="42:42" ht="15" x14ac:dyDescent="0.25">
      <c r="AP598"/>
    </row>
    <row r="599" spans="42:42" ht="15" x14ac:dyDescent="0.25">
      <c r="AP599"/>
    </row>
    <row r="600" spans="42:42" ht="15" x14ac:dyDescent="0.25">
      <c r="AP600"/>
    </row>
    <row r="601" spans="42:42" ht="15" x14ac:dyDescent="0.25">
      <c r="AP601"/>
    </row>
    <row r="602" spans="42:42" ht="15" x14ac:dyDescent="0.25">
      <c r="AP602"/>
    </row>
    <row r="603" spans="42:42" ht="15" x14ac:dyDescent="0.25">
      <c r="AP603"/>
    </row>
    <row r="604" spans="42:42" ht="15" x14ac:dyDescent="0.25">
      <c r="AP604"/>
    </row>
    <row r="605" spans="42:42" ht="15" x14ac:dyDescent="0.25">
      <c r="AP605"/>
    </row>
    <row r="606" spans="42:42" ht="15" x14ac:dyDescent="0.25">
      <c r="AP606"/>
    </row>
    <row r="607" spans="42:42" ht="15" x14ac:dyDescent="0.25">
      <c r="AP607"/>
    </row>
    <row r="608" spans="42:42" ht="15" x14ac:dyDescent="0.25">
      <c r="AP608"/>
    </row>
    <row r="609" spans="42:42" ht="15" x14ac:dyDescent="0.25">
      <c r="AP609"/>
    </row>
    <row r="610" spans="42:42" ht="15" x14ac:dyDescent="0.25">
      <c r="AP610"/>
    </row>
    <row r="611" spans="42:42" ht="15" x14ac:dyDescent="0.25">
      <c r="AP611"/>
    </row>
    <row r="612" spans="42:42" ht="15" x14ac:dyDescent="0.25">
      <c r="AP612"/>
    </row>
    <row r="613" spans="42:42" ht="15" x14ac:dyDescent="0.25">
      <c r="AP613"/>
    </row>
    <row r="614" spans="42:42" ht="15" x14ac:dyDescent="0.25">
      <c r="AP614"/>
    </row>
    <row r="615" spans="42:42" ht="15" x14ac:dyDescent="0.25">
      <c r="AP615"/>
    </row>
    <row r="616" spans="42:42" ht="15" x14ac:dyDescent="0.25">
      <c r="AP616"/>
    </row>
    <row r="617" spans="42:42" ht="15" x14ac:dyDescent="0.25">
      <c r="AP617"/>
    </row>
    <row r="618" spans="42:42" ht="15" x14ac:dyDescent="0.25">
      <c r="AP618"/>
    </row>
    <row r="619" spans="42:42" ht="15" x14ac:dyDescent="0.25">
      <c r="AP619"/>
    </row>
    <row r="620" spans="42:42" ht="15" x14ac:dyDescent="0.25">
      <c r="AP620"/>
    </row>
    <row r="621" spans="42:42" ht="15" x14ac:dyDescent="0.25">
      <c r="AP621"/>
    </row>
  </sheetData>
  <mergeCells count="31">
    <mergeCell ref="AN3:AO3"/>
    <mergeCell ref="R2:AO2"/>
    <mergeCell ref="AL3:AM3"/>
    <mergeCell ref="AH3:AI3"/>
    <mergeCell ref="AF3:AG3"/>
    <mergeCell ref="AD3:AE3"/>
    <mergeCell ref="AJ3:AK3"/>
    <mergeCell ref="I3:I4"/>
    <mergeCell ref="R3:S3"/>
    <mergeCell ref="H3:H4"/>
    <mergeCell ref="K3:K4"/>
    <mergeCell ref="L3:L4"/>
    <mergeCell ref="M3:M4"/>
    <mergeCell ref="N3:N4"/>
    <mergeCell ref="O3:O4"/>
    <mergeCell ref="A1:AC1"/>
    <mergeCell ref="A2:A4"/>
    <mergeCell ref="B2:B4"/>
    <mergeCell ref="C2:C4"/>
    <mergeCell ref="P2:Q3"/>
    <mergeCell ref="D3:D4"/>
    <mergeCell ref="E3:E4"/>
    <mergeCell ref="F3:F4"/>
    <mergeCell ref="J3:J4"/>
    <mergeCell ref="X3:Y3"/>
    <mergeCell ref="Z3:AA3"/>
    <mergeCell ref="AB3:AC3"/>
    <mergeCell ref="G3:G4"/>
    <mergeCell ref="D2:O2"/>
    <mergeCell ref="T3:U3"/>
    <mergeCell ref="V3:W3"/>
  </mergeCells>
  <pageMargins left="0.70866141732283472" right="0.70866141732283472" top="0.35433070866141736" bottom="0.35433070866141736" header="0.31496062992125984" footer="0.31496062992125984"/>
  <pageSetup paperSize="9" scale="33" fitToHeight="6" orientation="landscape" r:id="rId1"/>
  <rowBreaks count="2" manualBreakCount="2">
    <brk id="123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115" zoomScaleNormal="130" zoomScaleSheetLayoutView="115" workbookViewId="0">
      <pane xSplit="2" ySplit="2" topLeftCell="C15" activePane="bottomRight" state="frozen"/>
      <selection pane="topRight" activeCell="C1" sqref="C1"/>
      <selection pane="bottomLeft" activeCell="A5" sqref="A5"/>
      <selection pane="bottomRight" activeCell="B18" sqref="B18"/>
    </sheetView>
  </sheetViews>
  <sheetFormatPr defaultColWidth="9.140625" defaultRowHeight="12.75" x14ac:dyDescent="0.2"/>
  <cols>
    <col min="1" max="1" width="3.5703125" style="1" bestFit="1" customWidth="1"/>
    <col min="2" max="2" width="27.42578125" style="1" bestFit="1" customWidth="1"/>
    <col min="3" max="4" width="14.85546875" style="32" customWidth="1"/>
    <col min="5" max="5" width="8.42578125" style="31" customWidth="1"/>
    <col min="6" max="7" width="14.85546875" style="32" customWidth="1"/>
    <col min="8" max="8" width="8.42578125" style="31" customWidth="1"/>
    <col min="9" max="9" width="13.5703125" style="1" customWidth="1"/>
    <col min="10" max="11" width="14.85546875" style="32" customWidth="1"/>
    <col min="12" max="12" width="9.5703125" style="30" bestFit="1" customWidth="1"/>
    <col min="13" max="14" width="14.85546875" style="32" customWidth="1"/>
    <col min="15" max="15" width="8.42578125" style="30" customWidth="1"/>
    <col min="16" max="16384" width="9.140625" style="1"/>
  </cols>
  <sheetData>
    <row r="1" spans="1:15" ht="31.5" customHeight="1" x14ac:dyDescent="0.2">
      <c r="A1" s="171" t="s">
        <v>194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12.75" customHeight="1" thickBot="1" x14ac:dyDescent="0.25">
      <c r="E2" s="1"/>
      <c r="H2" s="1"/>
      <c r="L2" s="1"/>
      <c r="O2" s="1"/>
    </row>
    <row r="3" spans="1:15" s="5" customFormat="1" ht="39.75" customHeight="1" thickBot="1" x14ac:dyDescent="0.3">
      <c r="A3" s="183" t="s">
        <v>0</v>
      </c>
      <c r="B3" s="172" t="s">
        <v>197</v>
      </c>
      <c r="C3" s="174" t="s">
        <v>195</v>
      </c>
      <c r="D3" s="175"/>
      <c r="E3" s="175"/>
      <c r="F3" s="175"/>
      <c r="G3" s="175"/>
      <c r="H3" s="176"/>
      <c r="I3" s="177" t="s">
        <v>183</v>
      </c>
      <c r="J3" s="180" t="s">
        <v>196</v>
      </c>
      <c r="K3" s="181"/>
      <c r="L3" s="181"/>
      <c r="M3" s="181"/>
      <c r="N3" s="181"/>
      <c r="O3" s="182"/>
    </row>
    <row r="4" spans="1:15" s="5" customFormat="1" ht="39.75" customHeight="1" thickBot="1" x14ac:dyDescent="0.3">
      <c r="A4" s="184"/>
      <c r="B4" s="173"/>
      <c r="C4" s="144" t="s">
        <v>212</v>
      </c>
      <c r="D4" s="145" t="s">
        <v>213</v>
      </c>
      <c r="E4" s="133" t="s">
        <v>214</v>
      </c>
      <c r="F4" s="144" t="s">
        <v>215</v>
      </c>
      <c r="G4" s="134" t="s">
        <v>216</v>
      </c>
      <c r="H4" s="133" t="s">
        <v>214</v>
      </c>
      <c r="I4" s="178"/>
      <c r="J4" s="144" t="s">
        <v>212</v>
      </c>
      <c r="K4" s="145" t="s">
        <v>213</v>
      </c>
      <c r="L4" s="133" t="s">
        <v>214</v>
      </c>
      <c r="M4" s="144" t="s">
        <v>215</v>
      </c>
      <c r="N4" s="134" t="s">
        <v>216</v>
      </c>
      <c r="O4" s="133" t="s">
        <v>214</v>
      </c>
    </row>
    <row r="5" spans="1:15" s="33" customFormat="1" ht="39.75" customHeight="1" thickBot="1" x14ac:dyDescent="0.3">
      <c r="A5" s="185"/>
      <c r="B5" s="135" t="s">
        <v>198</v>
      </c>
      <c r="C5" s="41">
        <f t="shared" ref="C5" si="0">C6+C11+C18</f>
        <v>517614</v>
      </c>
      <c r="D5" s="136">
        <f>D6+D11+D18</f>
        <v>450221</v>
      </c>
      <c r="E5" s="137">
        <f>C5/D5*100</f>
        <v>114.96887084343024</v>
      </c>
      <c r="F5" s="41">
        <f>F6+F11+F18</f>
        <v>6748512</v>
      </c>
      <c r="G5" s="138">
        <f>G6+G11+G18</f>
        <v>5346219</v>
      </c>
      <c r="H5" s="137">
        <f>F5/G5*100</f>
        <v>126.22962134547799</v>
      </c>
      <c r="I5" s="178"/>
      <c r="J5" s="41">
        <f t="shared" ref="J5:K5" si="1">J6+J11+J18</f>
        <v>87231618.700000003</v>
      </c>
      <c r="K5" s="136">
        <f t="shared" si="1"/>
        <v>79755829.199999988</v>
      </c>
      <c r="L5" s="137">
        <f>J5/K5*100</f>
        <v>109.37334559114585</v>
      </c>
      <c r="M5" s="41">
        <f>M6+M11+M18</f>
        <v>1313032322.7</v>
      </c>
      <c r="N5" s="136">
        <f>N6+N11+N18</f>
        <v>1041088644.5</v>
      </c>
      <c r="O5" s="137">
        <f>M5/N5*100</f>
        <v>126.1210877322176</v>
      </c>
    </row>
    <row r="6" spans="1:15" s="33" customFormat="1" ht="39.75" customHeight="1" thickBot="1" x14ac:dyDescent="0.3">
      <c r="A6" s="139" t="s">
        <v>1</v>
      </c>
      <c r="B6" s="140" t="s">
        <v>199</v>
      </c>
      <c r="C6" s="41">
        <f t="shared" ref="C6:D6" si="2">C7+C8+C9+C10</f>
        <v>462068</v>
      </c>
      <c r="D6" s="136">
        <f t="shared" si="2"/>
        <v>398433</v>
      </c>
      <c r="E6" s="137">
        <f t="shared" ref="E6:E18" si="3">C6/D6*100</f>
        <v>115.97131763684231</v>
      </c>
      <c r="F6" s="41">
        <f>F7+F8+F9+F10</f>
        <v>5764480</v>
      </c>
      <c r="G6" s="138">
        <f>G7+G8+G9+G10</f>
        <v>4614192</v>
      </c>
      <c r="H6" s="137">
        <f t="shared" ref="H6:H18" si="4">F6/G6*100</f>
        <v>124.92934841029589</v>
      </c>
      <c r="I6" s="179"/>
      <c r="J6" s="41">
        <f t="shared" ref="J6:K6" si="5">J7+J8+J9+J10</f>
        <v>50028592.700000003</v>
      </c>
      <c r="K6" s="136">
        <f t="shared" si="5"/>
        <v>45321384.199999996</v>
      </c>
      <c r="L6" s="137">
        <f t="shared" ref="L6:L18" si="6">J6/K6*100</f>
        <v>110.38628581869307</v>
      </c>
      <c r="M6" s="41">
        <f>M7+M8+M9+M10</f>
        <v>651537515.9000001</v>
      </c>
      <c r="N6" s="136">
        <f>N7+N8+N9+N10</f>
        <v>551766250.70000005</v>
      </c>
      <c r="O6" s="137">
        <f t="shared" ref="O6:O18" si="7">M6/N6*100</f>
        <v>118.08216161706608</v>
      </c>
    </row>
    <row r="7" spans="1:15" s="5" customFormat="1" ht="39.75" customHeight="1" x14ac:dyDescent="0.25">
      <c r="A7" s="98">
        <v>1</v>
      </c>
      <c r="B7" s="102" t="s">
        <v>200</v>
      </c>
      <c r="C7" s="106">
        <v>149899</v>
      </c>
      <c r="D7" s="113">
        <v>168446</v>
      </c>
      <c r="E7" s="123">
        <f t="shared" si="3"/>
        <v>88.989349702575311</v>
      </c>
      <c r="F7" s="106">
        <v>2261094</v>
      </c>
      <c r="G7" s="128">
        <v>2293077</v>
      </c>
      <c r="H7" s="123">
        <f t="shared" si="4"/>
        <v>98.605236544607962</v>
      </c>
      <c r="I7" s="109">
        <v>158.30000000000001</v>
      </c>
      <c r="J7" s="106">
        <f>I7*C7</f>
        <v>23729011.700000003</v>
      </c>
      <c r="K7" s="113">
        <f>I7*D7</f>
        <v>26665001.800000001</v>
      </c>
      <c r="L7" s="123">
        <f t="shared" si="6"/>
        <v>88.989349702575311</v>
      </c>
      <c r="M7" s="106">
        <f>F7*I7</f>
        <v>357931180.20000005</v>
      </c>
      <c r="N7" s="113">
        <f>I7*G7</f>
        <v>362994089.10000002</v>
      </c>
      <c r="O7" s="118">
        <f t="shared" si="7"/>
        <v>98.605236544607976</v>
      </c>
    </row>
    <row r="8" spans="1:15" s="5" customFormat="1" ht="39.75" customHeight="1" x14ac:dyDescent="0.25">
      <c r="A8" s="99">
        <v>2</v>
      </c>
      <c r="B8" s="103" t="s">
        <v>201</v>
      </c>
      <c r="C8" s="37">
        <v>116936</v>
      </c>
      <c r="D8" s="114">
        <v>95712</v>
      </c>
      <c r="E8" s="124">
        <f t="shared" si="3"/>
        <v>122.17485790705449</v>
      </c>
      <c r="F8" s="37">
        <v>1454907</v>
      </c>
      <c r="G8" s="129">
        <v>1055688</v>
      </c>
      <c r="H8" s="124">
        <f t="shared" si="4"/>
        <v>137.81600245527088</v>
      </c>
      <c r="I8" s="39">
        <v>99.3</v>
      </c>
      <c r="J8" s="37">
        <f t="shared" ref="J8:J18" si="8">I8*C8</f>
        <v>11611744.799999999</v>
      </c>
      <c r="K8" s="114">
        <f t="shared" ref="K8:K18" si="9">I8*D8</f>
        <v>9504201.5999999996</v>
      </c>
      <c r="L8" s="124">
        <f t="shared" si="6"/>
        <v>122.17485790705449</v>
      </c>
      <c r="M8" s="37">
        <f t="shared" ref="M8:M18" si="10">F8*I8</f>
        <v>144472265.09999999</v>
      </c>
      <c r="N8" s="114">
        <f t="shared" ref="N8:N18" si="11">I8*G8</f>
        <v>104829818.39999999</v>
      </c>
      <c r="O8" s="119">
        <f t="shared" si="7"/>
        <v>137.81600245527088</v>
      </c>
    </row>
    <row r="9" spans="1:15" s="5" customFormat="1" ht="39.75" customHeight="1" x14ac:dyDescent="0.25">
      <c r="A9" s="99">
        <v>3</v>
      </c>
      <c r="B9" s="103" t="s">
        <v>202</v>
      </c>
      <c r="C9" s="37">
        <v>129718</v>
      </c>
      <c r="D9" s="114">
        <v>110701</v>
      </c>
      <c r="E9" s="124">
        <f t="shared" si="3"/>
        <v>117.17870660608305</v>
      </c>
      <c r="F9" s="37">
        <v>1473684</v>
      </c>
      <c r="G9" s="129">
        <v>1095505</v>
      </c>
      <c r="H9" s="124">
        <f t="shared" si="4"/>
        <v>134.520974345165</v>
      </c>
      <c r="I9" s="39">
        <v>60.4</v>
      </c>
      <c r="J9" s="37">
        <f t="shared" si="8"/>
        <v>7834967.2000000002</v>
      </c>
      <c r="K9" s="114">
        <f t="shared" si="9"/>
        <v>6686340.3999999994</v>
      </c>
      <c r="L9" s="124">
        <f t="shared" si="6"/>
        <v>117.17870660608307</v>
      </c>
      <c r="M9" s="37">
        <f t="shared" si="10"/>
        <v>89010513.599999994</v>
      </c>
      <c r="N9" s="114">
        <f t="shared" si="11"/>
        <v>66168502</v>
      </c>
      <c r="O9" s="119">
        <f t="shared" si="7"/>
        <v>134.520974345165</v>
      </c>
    </row>
    <row r="10" spans="1:15" s="5" customFormat="1" ht="39.75" customHeight="1" thickBot="1" x14ac:dyDescent="0.3">
      <c r="A10" s="100">
        <v>4</v>
      </c>
      <c r="B10" s="104" t="s">
        <v>203</v>
      </c>
      <c r="C10" s="107">
        <v>65515</v>
      </c>
      <c r="D10" s="115">
        <v>23574</v>
      </c>
      <c r="E10" s="125">
        <f t="shared" si="3"/>
        <v>277.91210655807242</v>
      </c>
      <c r="F10" s="107">
        <v>574795</v>
      </c>
      <c r="G10" s="130">
        <v>169922</v>
      </c>
      <c r="H10" s="125">
        <f t="shared" si="4"/>
        <v>338.26991207730606</v>
      </c>
      <c r="I10" s="110">
        <v>104.6</v>
      </c>
      <c r="J10" s="107">
        <f t="shared" si="8"/>
        <v>6852869</v>
      </c>
      <c r="K10" s="115">
        <f t="shared" si="9"/>
        <v>2465840.4</v>
      </c>
      <c r="L10" s="125">
        <f t="shared" si="6"/>
        <v>277.91210655807248</v>
      </c>
      <c r="M10" s="107">
        <f t="shared" si="10"/>
        <v>60123557</v>
      </c>
      <c r="N10" s="115">
        <f t="shared" si="11"/>
        <v>17773841.199999999</v>
      </c>
      <c r="O10" s="120">
        <f t="shared" si="7"/>
        <v>338.26991207730606</v>
      </c>
    </row>
    <row r="11" spans="1:15" s="33" customFormat="1" ht="39.75" customHeight="1" thickBot="1" x14ac:dyDescent="0.3">
      <c r="A11" s="139" t="s">
        <v>2</v>
      </c>
      <c r="B11" s="140" t="s">
        <v>204</v>
      </c>
      <c r="C11" s="41">
        <f>C12+C13+C14+C15+C16+C17</f>
        <v>29828</v>
      </c>
      <c r="D11" s="136">
        <f>D12+D13+D14+D15+D16+D17</f>
        <v>31219</v>
      </c>
      <c r="E11" s="137">
        <f t="shared" si="3"/>
        <v>95.54438002498479</v>
      </c>
      <c r="F11" s="41">
        <f>F12+F13+F14+F15+F16+F17</f>
        <v>495630</v>
      </c>
      <c r="G11" s="138">
        <f>G12+G13+G14+G15+G16+G17</f>
        <v>406200</v>
      </c>
      <c r="H11" s="137">
        <f t="shared" si="4"/>
        <v>122.01624815361892</v>
      </c>
      <c r="I11" s="42">
        <v>635.6</v>
      </c>
      <c r="J11" s="41">
        <f t="shared" ref="J11:K11" si="12">J12+J13+J14+J15+J16+J17</f>
        <v>18958676.799999997</v>
      </c>
      <c r="K11" s="136">
        <f t="shared" si="12"/>
        <v>19842796.400000002</v>
      </c>
      <c r="L11" s="137">
        <f t="shared" si="6"/>
        <v>95.544380024984747</v>
      </c>
      <c r="M11" s="41">
        <f>M12+M13+M14+M15+M16+M17</f>
        <v>315022428</v>
      </c>
      <c r="N11" s="136">
        <f>N12+N13+N14+N15+N16+N17</f>
        <v>258180720.00000003</v>
      </c>
      <c r="O11" s="141">
        <f t="shared" si="7"/>
        <v>122.01624815361889</v>
      </c>
    </row>
    <row r="12" spans="1:15" s="5" customFormat="1" ht="39.75" customHeight="1" x14ac:dyDescent="0.25">
      <c r="A12" s="111">
        <v>1</v>
      </c>
      <c r="B12" s="112" t="s">
        <v>205</v>
      </c>
      <c r="C12" s="36">
        <v>886</v>
      </c>
      <c r="D12" s="116">
        <v>820</v>
      </c>
      <c r="E12" s="126">
        <f t="shared" si="3"/>
        <v>108.04878048780489</v>
      </c>
      <c r="F12" s="36">
        <v>12367</v>
      </c>
      <c r="G12" s="131">
        <v>10465</v>
      </c>
      <c r="H12" s="126">
        <f t="shared" si="4"/>
        <v>118.17486860965123</v>
      </c>
      <c r="I12" s="38">
        <v>635.6</v>
      </c>
      <c r="J12" s="36">
        <f t="shared" si="8"/>
        <v>563141.6</v>
      </c>
      <c r="K12" s="116">
        <f t="shared" si="9"/>
        <v>521192</v>
      </c>
      <c r="L12" s="126">
        <f t="shared" si="6"/>
        <v>108.04878048780486</v>
      </c>
      <c r="M12" s="36">
        <f t="shared" si="10"/>
        <v>7860465.2000000002</v>
      </c>
      <c r="N12" s="116">
        <f t="shared" si="11"/>
        <v>6651554</v>
      </c>
      <c r="O12" s="121">
        <f t="shared" si="7"/>
        <v>118.17486860965123</v>
      </c>
    </row>
    <row r="13" spans="1:15" s="5" customFormat="1" ht="39.75" customHeight="1" x14ac:dyDescent="0.25">
      <c r="A13" s="99">
        <v>2</v>
      </c>
      <c r="B13" s="103" t="s">
        <v>206</v>
      </c>
      <c r="C13" s="37">
        <v>105</v>
      </c>
      <c r="D13" s="114">
        <v>118</v>
      </c>
      <c r="E13" s="124">
        <f t="shared" si="3"/>
        <v>88.983050847457619</v>
      </c>
      <c r="F13" s="37">
        <v>1740</v>
      </c>
      <c r="G13" s="129">
        <v>1409</v>
      </c>
      <c r="H13" s="124">
        <f t="shared" si="4"/>
        <v>123.49183818310858</v>
      </c>
      <c r="I13" s="39">
        <v>635.6</v>
      </c>
      <c r="J13" s="37">
        <f t="shared" si="8"/>
        <v>66738</v>
      </c>
      <c r="K13" s="114">
        <f t="shared" si="9"/>
        <v>75000.800000000003</v>
      </c>
      <c r="L13" s="124">
        <f t="shared" si="6"/>
        <v>88.983050847457619</v>
      </c>
      <c r="M13" s="37">
        <f t="shared" si="10"/>
        <v>1105944</v>
      </c>
      <c r="N13" s="114">
        <f t="shared" si="11"/>
        <v>895560.4</v>
      </c>
      <c r="O13" s="119">
        <f t="shared" si="7"/>
        <v>123.49183818310858</v>
      </c>
    </row>
    <row r="14" spans="1:15" s="5" customFormat="1" ht="39.75" customHeight="1" x14ac:dyDescent="0.25">
      <c r="A14" s="99">
        <v>3</v>
      </c>
      <c r="B14" s="103" t="s">
        <v>207</v>
      </c>
      <c r="C14" s="37">
        <v>452</v>
      </c>
      <c r="D14" s="114">
        <v>400</v>
      </c>
      <c r="E14" s="124">
        <f t="shared" si="3"/>
        <v>112.99999999999999</v>
      </c>
      <c r="F14" s="37">
        <v>7411</v>
      </c>
      <c r="G14" s="129">
        <v>5609</v>
      </c>
      <c r="H14" s="124">
        <f t="shared" si="4"/>
        <v>132.12693884827956</v>
      </c>
      <c r="I14" s="39">
        <v>635.6</v>
      </c>
      <c r="J14" s="37">
        <f t="shared" si="8"/>
        <v>287291.2</v>
      </c>
      <c r="K14" s="114">
        <f t="shared" si="9"/>
        <v>254240</v>
      </c>
      <c r="L14" s="124">
        <f t="shared" si="6"/>
        <v>113.00000000000001</v>
      </c>
      <c r="M14" s="37">
        <f t="shared" si="10"/>
        <v>4710431.6000000006</v>
      </c>
      <c r="N14" s="114">
        <f t="shared" si="11"/>
        <v>3565080.4</v>
      </c>
      <c r="O14" s="119">
        <f t="shared" si="7"/>
        <v>132.12693884827956</v>
      </c>
    </row>
    <row r="15" spans="1:15" s="5" customFormat="1" ht="39.75" customHeight="1" x14ac:dyDescent="0.25">
      <c r="A15" s="99">
        <v>4</v>
      </c>
      <c r="B15" s="103" t="s">
        <v>208</v>
      </c>
      <c r="C15" s="37">
        <v>214</v>
      </c>
      <c r="D15" s="114">
        <v>703</v>
      </c>
      <c r="E15" s="124">
        <f t="shared" si="3"/>
        <v>30.440967283072546</v>
      </c>
      <c r="F15" s="37">
        <v>4601</v>
      </c>
      <c r="G15" s="129">
        <v>5470</v>
      </c>
      <c r="H15" s="124">
        <f t="shared" si="4"/>
        <v>84.11334552102376</v>
      </c>
      <c r="I15" s="39">
        <v>635.6</v>
      </c>
      <c r="J15" s="37">
        <f t="shared" si="8"/>
        <v>136018.4</v>
      </c>
      <c r="K15" s="114">
        <f t="shared" si="9"/>
        <v>446826.8</v>
      </c>
      <c r="L15" s="124">
        <f t="shared" si="6"/>
        <v>30.440967283072546</v>
      </c>
      <c r="M15" s="37">
        <f t="shared" si="10"/>
        <v>2924395.6</v>
      </c>
      <c r="N15" s="114">
        <f t="shared" si="11"/>
        <v>3476732</v>
      </c>
      <c r="O15" s="119">
        <f t="shared" si="7"/>
        <v>84.11334552102376</v>
      </c>
    </row>
    <row r="16" spans="1:15" s="5" customFormat="1" ht="39.75" customHeight="1" x14ac:dyDescent="0.25">
      <c r="A16" s="99">
        <v>5</v>
      </c>
      <c r="B16" s="103" t="s">
        <v>209</v>
      </c>
      <c r="C16" s="37">
        <v>27382</v>
      </c>
      <c r="D16" s="114">
        <v>28401</v>
      </c>
      <c r="E16" s="124">
        <f t="shared" si="3"/>
        <v>96.412098165557552</v>
      </c>
      <c r="F16" s="37">
        <v>455470</v>
      </c>
      <c r="G16" s="129">
        <v>371529</v>
      </c>
      <c r="H16" s="124">
        <f t="shared" si="4"/>
        <v>122.59339109463865</v>
      </c>
      <c r="I16" s="39">
        <v>635.6</v>
      </c>
      <c r="J16" s="37">
        <f t="shared" si="8"/>
        <v>17403999.199999999</v>
      </c>
      <c r="K16" s="114">
        <f t="shared" si="9"/>
        <v>18051675.600000001</v>
      </c>
      <c r="L16" s="124">
        <f t="shared" si="6"/>
        <v>96.412098165557538</v>
      </c>
      <c r="M16" s="37">
        <f t="shared" si="10"/>
        <v>289496732</v>
      </c>
      <c r="N16" s="114">
        <f t="shared" si="11"/>
        <v>236143832.40000001</v>
      </c>
      <c r="O16" s="119">
        <f t="shared" si="7"/>
        <v>122.59339109463865</v>
      </c>
    </row>
    <row r="17" spans="1:15" s="5" customFormat="1" ht="39.75" customHeight="1" thickBot="1" x14ac:dyDescent="0.3">
      <c r="A17" s="101">
        <v>6</v>
      </c>
      <c r="B17" s="105" t="s">
        <v>210</v>
      </c>
      <c r="C17" s="108">
        <v>789</v>
      </c>
      <c r="D17" s="117">
        <v>777</v>
      </c>
      <c r="E17" s="127">
        <f t="shared" si="3"/>
        <v>101.54440154440154</v>
      </c>
      <c r="F17" s="108">
        <v>14041</v>
      </c>
      <c r="G17" s="132">
        <v>11718</v>
      </c>
      <c r="H17" s="127">
        <f t="shared" si="4"/>
        <v>119.82420208226661</v>
      </c>
      <c r="I17" s="40">
        <v>635.6</v>
      </c>
      <c r="J17" s="108">
        <f t="shared" si="8"/>
        <v>501488.4</v>
      </c>
      <c r="K17" s="117">
        <f t="shared" si="9"/>
        <v>493861.2</v>
      </c>
      <c r="L17" s="127">
        <f t="shared" si="6"/>
        <v>101.54440154440154</v>
      </c>
      <c r="M17" s="108">
        <f t="shared" si="10"/>
        <v>8924459.5999999996</v>
      </c>
      <c r="N17" s="117">
        <f t="shared" si="11"/>
        <v>7447960.7999999998</v>
      </c>
      <c r="O17" s="122">
        <f t="shared" si="7"/>
        <v>119.82420208226661</v>
      </c>
    </row>
    <row r="18" spans="1:15" s="33" customFormat="1" ht="39.75" customHeight="1" thickBot="1" x14ac:dyDescent="0.3">
      <c r="A18" s="139" t="s">
        <v>184</v>
      </c>
      <c r="B18" s="140" t="s">
        <v>211</v>
      </c>
      <c r="C18" s="41">
        <v>25718</v>
      </c>
      <c r="D18" s="136">
        <v>20569</v>
      </c>
      <c r="E18" s="137">
        <f t="shared" si="3"/>
        <v>125.03281637415529</v>
      </c>
      <c r="F18" s="41">
        <v>488402</v>
      </c>
      <c r="G18" s="138">
        <v>325827</v>
      </c>
      <c r="H18" s="137">
        <f t="shared" si="4"/>
        <v>149.89611051263401</v>
      </c>
      <c r="I18" s="42">
        <v>709.4</v>
      </c>
      <c r="J18" s="41">
        <f t="shared" si="8"/>
        <v>18244349.199999999</v>
      </c>
      <c r="K18" s="136">
        <f t="shared" si="9"/>
        <v>14591648.6</v>
      </c>
      <c r="L18" s="137">
        <f t="shared" si="6"/>
        <v>125.03281637415529</v>
      </c>
      <c r="M18" s="41">
        <f t="shared" si="10"/>
        <v>346472378.80000001</v>
      </c>
      <c r="N18" s="136">
        <f t="shared" si="11"/>
        <v>231141673.79999998</v>
      </c>
      <c r="O18" s="141">
        <f t="shared" si="7"/>
        <v>149.89611051263404</v>
      </c>
    </row>
    <row r="19" spans="1:15" ht="12.75" customHeight="1" x14ac:dyDescent="0.2"/>
    <row r="20" spans="1:15" ht="12.75" customHeight="1" x14ac:dyDescent="0.2"/>
    <row r="21" spans="1:15" ht="12.75" customHeight="1" x14ac:dyDescent="0.2"/>
    <row r="22" spans="1:15" ht="12.75" customHeight="1" x14ac:dyDescent="0.2"/>
    <row r="23" spans="1:15" ht="12.75" customHeight="1" x14ac:dyDescent="0.2"/>
    <row r="24" spans="1:15" ht="12.75" customHeight="1" x14ac:dyDescent="0.2"/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s="5" customFormat="1" ht="12.75" customHeight="1" x14ac:dyDescent="0.2">
      <c r="A31" s="1"/>
      <c r="B31" s="1"/>
      <c r="C31" s="32"/>
      <c r="D31" s="32"/>
      <c r="E31" s="31"/>
      <c r="F31" s="32"/>
      <c r="G31" s="32"/>
      <c r="H31" s="31"/>
      <c r="I31" s="1"/>
      <c r="J31" s="32"/>
      <c r="K31" s="32"/>
      <c r="L31" s="30"/>
      <c r="M31" s="32"/>
      <c r="N31" s="32"/>
      <c r="O31" s="30"/>
    </row>
    <row r="32" spans="1:15" s="5" customFormat="1" ht="12.75" customHeight="1" x14ac:dyDescent="0.2">
      <c r="A32" s="1"/>
      <c r="B32" s="1"/>
      <c r="C32" s="32"/>
      <c r="D32" s="32"/>
      <c r="E32" s="31"/>
      <c r="F32" s="32"/>
      <c r="G32" s="32"/>
      <c r="H32" s="31"/>
      <c r="I32" s="1"/>
      <c r="J32" s="32"/>
      <c r="K32" s="32"/>
      <c r="L32" s="30"/>
      <c r="M32" s="32"/>
      <c r="N32" s="32"/>
      <c r="O32" s="30"/>
    </row>
    <row r="33" spans="1:15" s="5" customFormat="1" ht="12.75" customHeight="1" x14ac:dyDescent="0.2">
      <c r="A33" s="1"/>
      <c r="B33" s="1"/>
      <c r="C33" s="32"/>
      <c r="D33" s="32"/>
      <c r="E33" s="31"/>
      <c r="F33" s="32"/>
      <c r="G33" s="32"/>
      <c r="H33" s="31"/>
      <c r="I33" s="1"/>
      <c r="J33" s="32"/>
      <c r="K33" s="32"/>
      <c r="L33" s="30"/>
      <c r="M33" s="32"/>
      <c r="N33" s="32"/>
      <c r="O33" s="30"/>
    </row>
    <row r="34" spans="1:15" s="5" customFormat="1" ht="12.75" customHeight="1" x14ac:dyDescent="0.2">
      <c r="A34" s="1"/>
      <c r="B34" s="1"/>
      <c r="C34" s="32"/>
      <c r="D34" s="32"/>
      <c r="E34" s="31"/>
      <c r="F34" s="32"/>
      <c r="G34" s="32"/>
      <c r="H34" s="31"/>
      <c r="I34" s="1"/>
      <c r="J34" s="32"/>
      <c r="K34" s="32"/>
      <c r="L34" s="30"/>
      <c r="M34" s="32"/>
      <c r="N34" s="32"/>
      <c r="O34" s="30"/>
    </row>
    <row r="35" spans="1:15" s="5" customFormat="1" ht="12.75" customHeight="1" x14ac:dyDescent="0.2">
      <c r="A35" s="1"/>
      <c r="B35" s="1"/>
      <c r="C35" s="32"/>
      <c r="D35" s="32"/>
      <c r="E35" s="31"/>
      <c r="F35" s="32"/>
      <c r="G35" s="32"/>
      <c r="H35" s="31"/>
      <c r="I35" s="1"/>
      <c r="J35" s="32"/>
      <c r="K35" s="32"/>
      <c r="L35" s="30"/>
      <c r="M35" s="32"/>
      <c r="N35" s="32"/>
      <c r="O35" s="30"/>
    </row>
    <row r="36" spans="1:15" s="5" customFormat="1" ht="12.75" customHeight="1" x14ac:dyDescent="0.2">
      <c r="A36" s="1"/>
      <c r="B36" s="1"/>
      <c r="C36" s="32"/>
      <c r="D36" s="32"/>
      <c r="E36" s="31"/>
      <c r="F36" s="32"/>
      <c r="G36" s="32"/>
      <c r="H36" s="31"/>
      <c r="I36" s="1"/>
      <c r="J36" s="32"/>
      <c r="K36" s="32"/>
      <c r="L36" s="30"/>
      <c r="M36" s="32"/>
      <c r="N36" s="32"/>
      <c r="O36" s="30"/>
    </row>
    <row r="37" spans="1:15" s="5" customFormat="1" ht="12.75" customHeight="1" x14ac:dyDescent="0.2">
      <c r="A37" s="1"/>
      <c r="B37" s="1"/>
      <c r="C37" s="32"/>
      <c r="D37" s="32"/>
      <c r="E37" s="31"/>
      <c r="F37" s="32"/>
      <c r="G37" s="32"/>
      <c r="H37" s="31"/>
      <c r="I37" s="1"/>
      <c r="J37" s="32"/>
      <c r="K37" s="32"/>
      <c r="L37" s="30"/>
      <c r="M37" s="32"/>
      <c r="N37" s="32"/>
      <c r="O37" s="30"/>
    </row>
    <row r="38" spans="1:15" s="5" customFormat="1" ht="12.75" customHeight="1" x14ac:dyDescent="0.2">
      <c r="A38" s="1"/>
      <c r="B38" s="1"/>
      <c r="C38" s="32"/>
      <c r="D38" s="32"/>
      <c r="E38" s="31"/>
      <c r="F38" s="32"/>
      <c r="G38" s="32"/>
      <c r="H38" s="31"/>
      <c r="I38" s="1"/>
      <c r="J38" s="32"/>
      <c r="K38" s="32"/>
      <c r="L38" s="30"/>
      <c r="M38" s="32"/>
      <c r="N38" s="32"/>
      <c r="O38" s="30"/>
    </row>
    <row r="39" spans="1:15" s="5" customFormat="1" ht="12.75" customHeight="1" x14ac:dyDescent="0.2">
      <c r="A39" s="1"/>
      <c r="B39" s="1"/>
      <c r="C39" s="32"/>
      <c r="D39" s="32"/>
      <c r="E39" s="31"/>
      <c r="F39" s="32"/>
      <c r="G39" s="32"/>
      <c r="H39" s="31"/>
      <c r="I39" s="1"/>
      <c r="J39" s="32"/>
      <c r="K39" s="32"/>
      <c r="L39" s="30"/>
      <c r="M39" s="32"/>
      <c r="N39" s="32"/>
      <c r="O39" s="30"/>
    </row>
    <row r="40" spans="1:15" s="5" customFormat="1" ht="12.75" customHeight="1" x14ac:dyDescent="0.2">
      <c r="A40" s="1"/>
      <c r="B40" s="1"/>
      <c r="C40" s="32"/>
      <c r="D40" s="32"/>
      <c r="E40" s="31"/>
      <c r="F40" s="32"/>
      <c r="G40" s="32"/>
      <c r="H40" s="31"/>
      <c r="I40" s="1"/>
      <c r="J40" s="32"/>
      <c r="K40" s="32"/>
      <c r="L40" s="30"/>
      <c r="M40" s="32"/>
      <c r="N40" s="32"/>
      <c r="O40" s="30"/>
    </row>
    <row r="41" spans="1:15" s="5" customFormat="1" ht="12.75" customHeight="1" x14ac:dyDescent="0.2">
      <c r="A41" s="1"/>
      <c r="B41" s="1"/>
      <c r="C41" s="32"/>
      <c r="D41" s="32"/>
      <c r="E41" s="31"/>
      <c r="F41" s="32"/>
      <c r="G41" s="32"/>
      <c r="H41" s="31"/>
      <c r="I41" s="1"/>
      <c r="J41" s="32"/>
      <c r="K41" s="32"/>
      <c r="L41" s="30"/>
      <c r="M41" s="32"/>
      <c r="N41" s="32"/>
      <c r="O41" s="30"/>
    </row>
    <row r="42" spans="1:15" s="5" customFormat="1" ht="12.75" customHeight="1" x14ac:dyDescent="0.2">
      <c r="A42" s="1"/>
      <c r="B42" s="1"/>
      <c r="C42" s="32"/>
      <c r="D42" s="32"/>
      <c r="E42" s="31"/>
      <c r="F42" s="32"/>
      <c r="G42" s="32"/>
      <c r="H42" s="31"/>
      <c r="I42" s="1"/>
      <c r="J42" s="32"/>
      <c r="K42" s="32"/>
      <c r="L42" s="30"/>
      <c r="M42" s="32"/>
      <c r="N42" s="32"/>
      <c r="O42" s="30"/>
    </row>
    <row r="43" spans="1:15" s="5" customFormat="1" ht="12.75" customHeight="1" x14ac:dyDescent="0.2">
      <c r="A43" s="1"/>
      <c r="B43" s="1"/>
      <c r="C43" s="32"/>
      <c r="D43" s="32"/>
      <c r="E43" s="31"/>
      <c r="F43" s="32"/>
      <c r="G43" s="32"/>
      <c r="H43" s="31"/>
      <c r="I43" s="1"/>
      <c r="J43" s="32"/>
      <c r="K43" s="32"/>
      <c r="L43" s="30"/>
      <c r="M43" s="32"/>
      <c r="N43" s="32"/>
      <c r="O43" s="30"/>
    </row>
    <row r="44" spans="1:15" s="5" customFormat="1" ht="12.75" customHeight="1" x14ac:dyDescent="0.2">
      <c r="A44" s="1"/>
      <c r="B44" s="1"/>
      <c r="C44" s="32"/>
      <c r="D44" s="32"/>
      <c r="E44" s="31"/>
      <c r="F44" s="32"/>
      <c r="G44" s="32"/>
      <c r="H44" s="31"/>
      <c r="I44" s="1"/>
      <c r="J44" s="32"/>
      <c r="K44" s="32"/>
      <c r="L44" s="30"/>
      <c r="M44" s="32"/>
      <c r="N44" s="32"/>
      <c r="O44" s="30"/>
    </row>
    <row r="45" spans="1:15" s="5" customFormat="1" ht="12.75" customHeight="1" x14ac:dyDescent="0.2">
      <c r="A45" s="1"/>
      <c r="B45" s="1"/>
      <c r="C45" s="32"/>
      <c r="D45" s="32"/>
      <c r="E45" s="31"/>
      <c r="F45" s="32"/>
      <c r="G45" s="32"/>
      <c r="H45" s="31"/>
      <c r="I45" s="1"/>
      <c r="J45" s="32"/>
      <c r="K45" s="32"/>
      <c r="L45" s="30"/>
      <c r="M45" s="32"/>
      <c r="N45" s="32"/>
      <c r="O45" s="30"/>
    </row>
    <row r="46" spans="1:15" s="5" customFormat="1" ht="12.75" customHeight="1" x14ac:dyDescent="0.2">
      <c r="A46" s="1"/>
      <c r="B46" s="1"/>
      <c r="C46" s="32"/>
      <c r="D46" s="32"/>
      <c r="E46" s="31"/>
      <c r="F46" s="32"/>
      <c r="G46" s="32"/>
      <c r="H46" s="31"/>
      <c r="I46" s="1"/>
      <c r="J46" s="32"/>
      <c r="K46" s="32"/>
      <c r="L46" s="30"/>
      <c r="M46" s="32"/>
      <c r="N46" s="32"/>
      <c r="O46" s="30"/>
    </row>
    <row r="47" spans="1:15" s="5" customFormat="1" ht="12.75" customHeight="1" x14ac:dyDescent="0.2">
      <c r="A47" s="1"/>
      <c r="B47" s="1"/>
      <c r="C47" s="32"/>
      <c r="D47" s="32"/>
      <c r="E47" s="31"/>
      <c r="F47" s="32"/>
      <c r="G47" s="32"/>
      <c r="H47" s="31"/>
      <c r="I47" s="1"/>
      <c r="J47" s="32"/>
      <c r="K47" s="32"/>
      <c r="L47" s="30"/>
      <c r="M47" s="32"/>
      <c r="N47" s="32"/>
      <c r="O47" s="30"/>
    </row>
    <row r="48" spans="1:15" s="5" customFormat="1" ht="12.75" customHeight="1" x14ac:dyDescent="0.2">
      <c r="A48" s="1"/>
      <c r="B48" s="1"/>
      <c r="C48" s="32"/>
      <c r="D48" s="32"/>
      <c r="E48" s="31"/>
      <c r="F48" s="32"/>
      <c r="G48" s="32"/>
      <c r="H48" s="31"/>
      <c r="I48" s="1"/>
      <c r="J48" s="32"/>
      <c r="K48" s="32"/>
      <c r="L48" s="30"/>
      <c r="M48" s="32"/>
      <c r="N48" s="32"/>
      <c r="O48" s="30"/>
    </row>
  </sheetData>
  <mergeCells count="6">
    <mergeCell ref="A1:O1"/>
    <mergeCell ref="B3:B4"/>
    <mergeCell ref="C3:H3"/>
    <mergeCell ref="I3:I6"/>
    <mergeCell ref="J3:O3"/>
    <mergeCell ref="A3:A5"/>
  </mergeCells>
  <pageMargins left="0.70866141732283472" right="0.70866141732283472" top="0.35433070866141736" bottom="0.35433070866141736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январь-ноябрь 19 г. кол</vt:lpstr>
      <vt:lpstr>экспорт</vt:lpstr>
      <vt:lpstr>экспорт!Область_печати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holbadalov</dc:creator>
  <cp:lastModifiedBy>Пользователь Windows</cp:lastModifiedBy>
  <cp:lastPrinted>2020-01-03T06:17:00Z</cp:lastPrinted>
  <dcterms:created xsi:type="dcterms:W3CDTF">2018-04-09T14:16:52Z</dcterms:created>
  <dcterms:modified xsi:type="dcterms:W3CDTF">2020-07-28T07:33:35Z</dcterms:modified>
</cp:coreProperties>
</file>